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4" i="1"/>
  <c r="I10" i="1"/>
  <c r="K10" i="1" s="1"/>
  <c r="I9" i="1"/>
  <c r="I7" i="1"/>
  <c r="I6" i="1"/>
  <c r="I8" i="1"/>
  <c r="I5" i="1"/>
  <c r="I4" i="1"/>
  <c r="I20" i="1"/>
  <c r="I19" i="1"/>
  <c r="I14" i="1"/>
  <c r="I18" i="1"/>
  <c r="I16" i="1"/>
  <c r="I11" i="1"/>
  <c r="I13" i="1"/>
  <c r="I15" i="1"/>
  <c r="I17" i="1"/>
  <c r="I12" i="1"/>
  <c r="K9" i="1"/>
  <c r="K7" i="1"/>
  <c r="K6" i="1"/>
  <c r="K8" i="1"/>
  <c r="K5" i="1"/>
  <c r="K4" i="1"/>
  <c r="K20" i="1"/>
  <c r="K14" i="1"/>
  <c r="K18" i="1"/>
  <c r="K16" i="1"/>
  <c r="K11" i="1"/>
  <c r="K13" i="1"/>
  <c r="K15" i="1"/>
  <c r="K17" i="1"/>
  <c r="K12" i="1"/>
  <c r="K19" i="1" l="1"/>
  <c r="K21" i="1" s="1"/>
</calcChain>
</file>

<file path=xl/sharedStrings.xml><?xml version="1.0" encoding="utf-8"?>
<sst xmlns="http://schemas.openxmlformats.org/spreadsheetml/2006/main" count="102" uniqueCount="76">
  <si>
    <t>INVOICE
PRAGATI LOGISTICS,SAMANTA SAHI KHUNTIA LANE,8984191006
GST No:21AGHPB9356M1Z9</t>
  </si>
  <si>
    <t>17/4/2024</t>
  </si>
  <si>
    <t>44</t>
  </si>
  <si>
    <t>13/4/2024</t>
  </si>
  <si>
    <t>33</t>
  </si>
  <si>
    <t>31</t>
  </si>
  <si>
    <t>11/4/2024</t>
  </si>
  <si>
    <t>25</t>
  </si>
  <si>
    <t>10/4/2024</t>
  </si>
  <si>
    <t>19</t>
  </si>
  <si>
    <t>21</t>
  </si>
  <si>
    <t>02/4/2024</t>
  </si>
  <si>
    <t>381</t>
  </si>
  <si>
    <t>359</t>
  </si>
  <si>
    <t>30/4/2024</t>
  </si>
  <si>
    <t>93</t>
  </si>
  <si>
    <t>29/4/2024</t>
  </si>
  <si>
    <t>88</t>
  </si>
  <si>
    <t>24/4/2024</t>
  </si>
  <si>
    <t>67</t>
  </si>
  <si>
    <t>27/4/2024</t>
  </si>
  <si>
    <t>91</t>
  </si>
  <si>
    <t>26/4/2024</t>
  </si>
  <si>
    <t>18</t>
  </si>
  <si>
    <t>36</t>
  </si>
  <si>
    <t>19/4/2024</t>
  </si>
  <si>
    <t>38</t>
  </si>
  <si>
    <t>71</t>
  </si>
  <si>
    <t>48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</si>
  <si>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</si>
  <si>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</si>
  <si>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</si>
  <si>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</si>
  <si>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</si>
  <si>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</si>
  <si>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</si>
  <si>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</si>
  <si>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CHANDBALI</t>
  </si>
  <si>
    <t>NAYAGARH</t>
  </si>
  <si>
    <t>MAHANGA</t>
  </si>
  <si>
    <t>NIMAPARA</t>
  </si>
  <si>
    <t>RAIRANGPUR</t>
  </si>
  <si>
    <t>KAMAKHYANAGAR</t>
  </si>
  <si>
    <t>PURI</t>
  </si>
  <si>
    <t>ATHAGARH</t>
  </si>
  <si>
    <t>BHUBAN</t>
  </si>
  <si>
    <t>KARANJIA</t>
  </si>
  <si>
    <t>GOP</t>
  </si>
  <si>
    <t>BALIAPAL</t>
  </si>
  <si>
    <t>PL/DO/01154</t>
  </si>
  <si>
    <t>PL/DO/00888</t>
  </si>
  <si>
    <t>PL/DO/00885</t>
  </si>
  <si>
    <t>PL/DO/00738</t>
  </si>
  <si>
    <t>PL/DO/00669</t>
  </si>
  <si>
    <t>PL/MA/00585</t>
  </si>
  <si>
    <t>PL/DO/00137</t>
  </si>
  <si>
    <t>PL/DO/00136</t>
  </si>
  <si>
    <t>PL/DO/01987</t>
  </si>
  <si>
    <t>PL/DO/01911</t>
  </si>
  <si>
    <t>PL/DO/01630</t>
  </si>
  <si>
    <t>PL/DO/01835</t>
  </si>
  <si>
    <t>PL/DO/01770</t>
  </si>
  <si>
    <t>PL/MA/00764</t>
  </si>
  <si>
    <t>PL/DO/01323</t>
  </si>
  <si>
    <t>PL/MA/01305</t>
  </si>
  <si>
    <t>PL/MA/01416</t>
  </si>
  <si>
    <t>CTC</t>
  </si>
  <si>
    <t>(RUPEES TWELVE THOUSAND FIVE HUNDRED SIXTEEN ONLY)</t>
  </si>
  <si>
    <t>Kindly, verify &amp; confirm within 7 days, else GST will be filed by 20th MAY, 2024. 
GST to be paid by Consignor under Reverse Charge Mechanism(RCM) as per GST.</t>
  </si>
  <si>
    <t xml:space="preserve">
GAYATRI TRADING
Address:KATHGADASAHI HOLDING 188/GWARDNO.14 PURIGHAT KATHAGADA  753001 CUTTACK,9937491700
GST No: 21AFKPC7460B1Z1
</t>
  </si>
  <si>
    <t>Bill Date: 30/04/2024.
Bill no : 4492
Total Amount: 12516.00</t>
  </si>
  <si>
    <t>HML</t>
  </si>
  <si>
    <t>LR CH.</t>
  </si>
  <si>
    <t>AMT.</t>
  </si>
  <si>
    <t>DESTINATION</t>
  </si>
  <si>
    <t>ANANDPUR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</si>
</sst>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6</xdr:col>
      <xdr:colOff>295275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8575"/>
          <a:ext cx="411480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GATI%20LOGISTICS\BILL%20QUOTATION\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O2" sqref="O2"/>
    </sheetView>
  </sheetViews>
  <sheetFormatPr defaultRowHeight="15"/>
  <cols>
    <col min="1" max="1" width="3" style="1" bestFit="1" customWidth="1"/>
    <col min="2" max="2" width="10" style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85546875" style="1" customWidth="1"/>
    <col min="8" max="8" width="6.5703125" style="2" bestFit="1" customWidth="1"/>
    <col min="9" max="9" width="6.28515625" style="2" customWidth="1"/>
    <col min="10" max="10" width="7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5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5" ht="72.75" customHeight="1">
      <c r="A2" s="14" t="s">
        <v>69</v>
      </c>
      <c r="B2" s="15"/>
      <c r="C2" s="15"/>
      <c r="D2" s="15"/>
      <c r="E2" s="15"/>
      <c r="F2" s="15"/>
      <c r="G2" s="16"/>
      <c r="H2" s="17" t="s">
        <v>70</v>
      </c>
      <c r="I2" s="17"/>
      <c r="J2" s="17"/>
      <c r="K2" s="17"/>
    </row>
    <row r="3" spans="1:15" s="22" customFormat="1" ht="15" customHeight="1">
      <c r="A3" s="20" t="s">
        <v>30</v>
      </c>
      <c r="B3" s="20" t="s">
        <v>31</v>
      </c>
      <c r="C3" s="20" t="s">
        <v>32</v>
      </c>
      <c r="D3" s="20" t="s">
        <v>33</v>
      </c>
      <c r="E3" s="20" t="s">
        <v>74</v>
      </c>
      <c r="F3" s="20" t="s">
        <v>34</v>
      </c>
      <c r="G3" s="20" t="s">
        <v>35</v>
      </c>
      <c r="H3" s="21" t="s">
        <v>36</v>
      </c>
      <c r="I3" s="21" t="s">
        <v>71</v>
      </c>
      <c r="J3" s="21" t="s">
        <v>72</v>
      </c>
      <c r="K3" s="21" t="s">
        <v>73</v>
      </c>
      <c r="O3" s="23"/>
    </row>
    <row r="4" spans="1:15">
      <c r="A4" s="19">
        <v>1</v>
      </c>
      <c r="B4" s="4" t="s">
        <v>11</v>
      </c>
      <c r="C4" s="4" t="s">
        <v>56</v>
      </c>
      <c r="D4" s="7" t="s">
        <v>66</v>
      </c>
      <c r="E4" s="4" t="s">
        <v>43</v>
      </c>
      <c r="F4" s="4" t="s">
        <v>13</v>
      </c>
      <c r="G4" s="4">
        <v>5</v>
      </c>
      <c r="H4" s="6">
        <f>VLOOKUP(E4,'[1]VIJAY COMMERCIAL'!$C$3:$D$108,2,FALSE)</f>
        <v>65</v>
      </c>
      <c r="I4" s="6">
        <f>G4*1</f>
        <v>5</v>
      </c>
      <c r="J4" s="6">
        <v>30</v>
      </c>
      <c r="K4" s="6">
        <f>G4*H4+I4+J4</f>
        <v>360</v>
      </c>
    </row>
    <row r="5" spans="1:15">
      <c r="A5" s="19">
        <v>2</v>
      </c>
      <c r="B5" s="4" t="s">
        <v>11</v>
      </c>
      <c r="C5" s="4" t="s">
        <v>55</v>
      </c>
      <c r="D5" s="7" t="s">
        <v>66</v>
      </c>
      <c r="E5" s="4" t="s">
        <v>42</v>
      </c>
      <c r="F5" s="4" t="s">
        <v>12</v>
      </c>
      <c r="G5" s="4">
        <v>1</v>
      </c>
      <c r="H5" s="6">
        <f>VLOOKUP(E5,'[1]VIJAY COMMERCIAL'!$C$3:$D$108,2,FALSE)</f>
        <v>67</v>
      </c>
      <c r="I5" s="6">
        <f>G5*1</f>
        <v>1</v>
      </c>
      <c r="J5" s="6">
        <v>30</v>
      </c>
      <c r="K5" s="6">
        <f>G5*H5+I5+J5</f>
        <v>98</v>
      </c>
    </row>
    <row r="6" spans="1:15">
      <c r="A6" s="19">
        <v>3</v>
      </c>
      <c r="B6" s="4" t="s">
        <v>8</v>
      </c>
      <c r="C6" s="4" t="s">
        <v>53</v>
      </c>
      <c r="D6" s="7" t="s">
        <v>66</v>
      </c>
      <c r="E6" s="4" t="s">
        <v>40</v>
      </c>
      <c r="F6" s="4" t="s">
        <v>9</v>
      </c>
      <c r="G6" s="4">
        <v>3</v>
      </c>
      <c r="H6" s="6">
        <f>VLOOKUP(E6,'[1]VIJAY COMMERCIAL'!$C$3:$D$108,2,FALSE)</f>
        <v>65</v>
      </c>
      <c r="I6" s="6">
        <f>G6*1</f>
        <v>3</v>
      </c>
      <c r="J6" s="6">
        <v>30</v>
      </c>
      <c r="K6" s="6">
        <f>G6*H6+I6+J6</f>
        <v>228</v>
      </c>
    </row>
    <row r="7" spans="1:15">
      <c r="A7" s="19">
        <v>4</v>
      </c>
      <c r="B7" s="4" t="s">
        <v>6</v>
      </c>
      <c r="C7" s="4" t="s">
        <v>52</v>
      </c>
      <c r="D7" s="7" t="s">
        <v>66</v>
      </c>
      <c r="E7" s="4" t="s">
        <v>39</v>
      </c>
      <c r="F7" s="4" t="s">
        <v>7</v>
      </c>
      <c r="G7" s="4">
        <v>3</v>
      </c>
      <c r="H7" s="6">
        <f>VLOOKUP(E7,'[1]VIJAY COMMERCIAL'!$C$3:$D$108,2,FALSE)</f>
        <v>72</v>
      </c>
      <c r="I7" s="6">
        <f>G7*1</f>
        <v>3</v>
      </c>
      <c r="J7" s="6">
        <v>30</v>
      </c>
      <c r="K7" s="6">
        <f>G7*H7+I7+J7</f>
        <v>249</v>
      </c>
    </row>
    <row r="8" spans="1:15">
      <c r="A8" s="19">
        <v>5</v>
      </c>
      <c r="B8" s="4" t="s">
        <v>6</v>
      </c>
      <c r="C8" s="4" t="s">
        <v>54</v>
      </c>
      <c r="D8" s="7" t="s">
        <v>66</v>
      </c>
      <c r="E8" s="4" t="s">
        <v>41</v>
      </c>
      <c r="F8" s="4" t="s">
        <v>10</v>
      </c>
      <c r="G8" s="4">
        <v>5</v>
      </c>
      <c r="H8" s="6">
        <f>VLOOKUP(E8,'[1]VIJAY COMMERCIAL'!$C$3:$D$108,2,FALSE)</f>
        <v>121</v>
      </c>
      <c r="I8" s="6">
        <f>G8*1</f>
        <v>5</v>
      </c>
      <c r="J8" s="6">
        <v>30</v>
      </c>
      <c r="K8" s="6">
        <f>G8*H8+I8+J8</f>
        <v>640</v>
      </c>
    </row>
    <row r="9" spans="1:15">
      <c r="A9" s="19">
        <v>6</v>
      </c>
      <c r="B9" s="4" t="s">
        <v>3</v>
      </c>
      <c r="C9" s="4" t="s">
        <v>51</v>
      </c>
      <c r="D9" s="7" t="s">
        <v>66</v>
      </c>
      <c r="E9" s="4" t="s">
        <v>38</v>
      </c>
      <c r="F9" s="4" t="s">
        <v>5</v>
      </c>
      <c r="G9" s="4">
        <v>22</v>
      </c>
      <c r="H9" s="6">
        <f>VLOOKUP(E9,'[1]VIJAY COMMERCIAL'!$C$3:$D$108,2,FALSE)</f>
        <v>74</v>
      </c>
      <c r="I9" s="6">
        <f>G9*1</f>
        <v>22</v>
      </c>
      <c r="J9" s="6">
        <v>30</v>
      </c>
      <c r="K9" s="6">
        <f>G9*H9+I9+J9</f>
        <v>1680</v>
      </c>
    </row>
    <row r="10" spans="1:15" ht="15.75" customHeight="1">
      <c r="A10" s="19">
        <v>7</v>
      </c>
      <c r="B10" s="4" t="s">
        <v>3</v>
      </c>
      <c r="C10" s="4" t="s">
        <v>50</v>
      </c>
      <c r="D10" s="7" t="s">
        <v>66</v>
      </c>
      <c r="E10" s="4" t="s">
        <v>75</v>
      </c>
      <c r="F10" s="4" t="s">
        <v>4</v>
      </c>
      <c r="G10" s="4">
        <v>10</v>
      </c>
      <c r="H10" s="6">
        <f>VLOOKUP(E10,'[1]VIJAY COMMERCIAL'!$C$3:$D$108,2,FALSE)</f>
        <v>77</v>
      </c>
      <c r="I10" s="6">
        <f>G10*1</f>
        <v>10</v>
      </c>
      <c r="J10" s="6">
        <v>30</v>
      </c>
      <c r="K10" s="6">
        <f>G10*H10+I10+J10</f>
        <v>810</v>
      </c>
    </row>
    <row r="11" spans="1:15">
      <c r="A11" s="19">
        <v>8</v>
      </c>
      <c r="B11" s="4" t="s">
        <v>3</v>
      </c>
      <c r="C11" s="4" t="s">
        <v>62</v>
      </c>
      <c r="D11" s="7" t="s">
        <v>66</v>
      </c>
      <c r="E11" s="4" t="s">
        <v>46</v>
      </c>
      <c r="F11" s="4" t="s">
        <v>24</v>
      </c>
      <c r="G11" s="4">
        <v>15</v>
      </c>
      <c r="H11" s="6">
        <f>VLOOKUP(E11,'[1]VIJAY COMMERCIAL'!$C$3:$D$108,2,FALSE)</f>
        <v>98</v>
      </c>
      <c r="I11" s="6">
        <f>G11*1</f>
        <v>15</v>
      </c>
      <c r="J11" s="6">
        <v>30</v>
      </c>
      <c r="K11" s="6">
        <f>G11*H11+I11+J11</f>
        <v>1515</v>
      </c>
    </row>
    <row r="12" spans="1:15">
      <c r="A12" s="19">
        <v>9</v>
      </c>
      <c r="B12" s="4" t="s">
        <v>1</v>
      </c>
      <c r="C12" s="4" t="s">
        <v>49</v>
      </c>
      <c r="D12" s="7" t="s">
        <v>66</v>
      </c>
      <c r="E12" s="4" t="s">
        <v>37</v>
      </c>
      <c r="F12" s="4" t="s">
        <v>2</v>
      </c>
      <c r="G12" s="4">
        <v>10</v>
      </c>
      <c r="H12" s="6">
        <f>VLOOKUP(E12,'[1]VIJAY COMMERCIAL'!$C$3:$D$108,2,FALSE)</f>
        <v>90</v>
      </c>
      <c r="I12" s="6">
        <f>G12*1</f>
        <v>10</v>
      </c>
      <c r="J12" s="6">
        <v>30</v>
      </c>
      <c r="K12" s="6">
        <f>G12*H12+I12+J12</f>
        <v>940</v>
      </c>
    </row>
    <row r="13" spans="1:15">
      <c r="A13" s="19">
        <v>10</v>
      </c>
      <c r="B13" s="4" t="s">
        <v>25</v>
      </c>
      <c r="C13" s="4" t="s">
        <v>63</v>
      </c>
      <c r="D13" s="7" t="s">
        <v>66</v>
      </c>
      <c r="E13" s="4" t="s">
        <v>47</v>
      </c>
      <c r="F13" s="4" t="s">
        <v>26</v>
      </c>
      <c r="G13" s="4">
        <v>11</v>
      </c>
      <c r="H13" s="6">
        <f>VLOOKUP(E13,'[1]VIJAY COMMERCIAL'!$C$3:$D$108,2,FALSE)</f>
        <v>72</v>
      </c>
      <c r="I13" s="6">
        <f>G13*1</f>
        <v>11</v>
      </c>
      <c r="J13" s="6">
        <v>30</v>
      </c>
      <c r="K13" s="6">
        <f>G13*H13+I13+J13</f>
        <v>833</v>
      </c>
    </row>
    <row r="14" spans="1:15">
      <c r="A14" s="19">
        <v>11</v>
      </c>
      <c r="B14" s="4" t="s">
        <v>18</v>
      </c>
      <c r="C14" s="4" t="s">
        <v>59</v>
      </c>
      <c r="D14" s="7" t="s">
        <v>66</v>
      </c>
      <c r="E14" s="4" t="s">
        <v>44</v>
      </c>
      <c r="F14" s="4" t="s">
        <v>19</v>
      </c>
      <c r="G14" s="4">
        <v>11</v>
      </c>
      <c r="H14" s="6">
        <f>VLOOKUP(E14,'[1]VIJAY COMMERCIAL'!$C$3:$D$108,2,FALSE)</f>
        <v>64</v>
      </c>
      <c r="I14" s="6">
        <f>G14*1</f>
        <v>11</v>
      </c>
      <c r="J14" s="6">
        <v>30</v>
      </c>
      <c r="K14" s="6">
        <f>G14*H14+I14+J14</f>
        <v>745</v>
      </c>
    </row>
    <row r="15" spans="1:15">
      <c r="A15" s="19">
        <v>12</v>
      </c>
      <c r="B15" s="4" t="s">
        <v>18</v>
      </c>
      <c r="C15" s="4" t="s">
        <v>64</v>
      </c>
      <c r="D15" s="7" t="s">
        <v>66</v>
      </c>
      <c r="E15" s="4" t="s">
        <v>48</v>
      </c>
      <c r="F15" s="4" t="s">
        <v>27</v>
      </c>
      <c r="G15" s="4">
        <v>5</v>
      </c>
      <c r="H15" s="6">
        <f>VLOOKUP(E15,'[1]VIJAY COMMERCIAL'!$C$3:$D$108,2,FALSE)</f>
        <v>110</v>
      </c>
      <c r="I15" s="6">
        <f>G15*1</f>
        <v>5</v>
      </c>
      <c r="J15" s="6">
        <v>30</v>
      </c>
      <c r="K15" s="6">
        <f>G15*H15+I15+J15</f>
        <v>585</v>
      </c>
    </row>
    <row r="16" spans="1:15">
      <c r="A16" s="19">
        <v>13</v>
      </c>
      <c r="B16" s="4" t="s">
        <v>22</v>
      </c>
      <c r="C16" s="4" t="s">
        <v>61</v>
      </c>
      <c r="D16" s="7" t="s">
        <v>66</v>
      </c>
      <c r="E16" s="4" t="s">
        <v>43</v>
      </c>
      <c r="F16" s="4" t="s">
        <v>23</v>
      </c>
      <c r="G16" s="4">
        <v>2</v>
      </c>
      <c r="H16" s="6">
        <f>VLOOKUP(E16,'[1]VIJAY COMMERCIAL'!$C$3:$D$108,2,FALSE)</f>
        <v>65</v>
      </c>
      <c r="I16" s="6">
        <f>G16*1</f>
        <v>2</v>
      </c>
      <c r="J16" s="6">
        <v>30</v>
      </c>
      <c r="K16" s="6">
        <f>G16*H16+I16+J16</f>
        <v>162</v>
      </c>
    </row>
    <row r="17" spans="1:11">
      <c r="A17" s="19">
        <v>14</v>
      </c>
      <c r="B17" s="4" t="s">
        <v>22</v>
      </c>
      <c r="C17" s="4" t="s">
        <v>65</v>
      </c>
      <c r="D17" s="7" t="s">
        <v>66</v>
      </c>
      <c r="E17" s="4" t="s">
        <v>41</v>
      </c>
      <c r="F17" s="4" t="s">
        <v>28</v>
      </c>
      <c r="G17" s="4">
        <v>5</v>
      </c>
      <c r="H17" s="6">
        <f>VLOOKUP(E17,'[1]VIJAY COMMERCIAL'!$C$3:$D$108,2,FALSE)</f>
        <v>121</v>
      </c>
      <c r="I17" s="6">
        <f>G17*1</f>
        <v>5</v>
      </c>
      <c r="J17" s="6">
        <v>30</v>
      </c>
      <c r="K17" s="6">
        <f>G17*H17+I17+J17</f>
        <v>640</v>
      </c>
    </row>
    <row r="18" spans="1:11">
      <c r="A18" s="19">
        <v>15</v>
      </c>
      <c r="B18" s="4" t="s">
        <v>20</v>
      </c>
      <c r="C18" s="4" t="s">
        <v>60</v>
      </c>
      <c r="D18" s="7" t="s">
        <v>66</v>
      </c>
      <c r="E18" s="4" t="s">
        <v>45</v>
      </c>
      <c r="F18" s="4" t="s">
        <v>21</v>
      </c>
      <c r="G18" s="4">
        <v>5</v>
      </c>
      <c r="H18" s="6">
        <f>VLOOKUP(E18,'[1]VIJAY COMMERCIAL'!$C$3:$D$108,2,FALSE)</f>
        <v>88</v>
      </c>
      <c r="I18" s="6">
        <f>G18*1</f>
        <v>5</v>
      </c>
      <c r="J18" s="6">
        <v>30</v>
      </c>
      <c r="K18" s="6">
        <f>G18*H18+I18+J18</f>
        <v>475</v>
      </c>
    </row>
    <row r="19" spans="1:11">
      <c r="A19" s="19">
        <v>16</v>
      </c>
      <c r="B19" s="4" t="s">
        <v>16</v>
      </c>
      <c r="C19" s="4" t="s">
        <v>58</v>
      </c>
      <c r="D19" s="7" t="s">
        <v>66</v>
      </c>
      <c r="E19" s="4" t="s">
        <v>43</v>
      </c>
      <c r="F19" s="4" t="s">
        <v>17</v>
      </c>
      <c r="G19" s="4">
        <v>31</v>
      </c>
      <c r="H19" s="6">
        <f>VLOOKUP(E19,'[1]VIJAY COMMERCIAL'!$C$3:$D$108,2,FALSE)</f>
        <v>65</v>
      </c>
      <c r="I19" s="6">
        <f>G19*1</f>
        <v>31</v>
      </c>
      <c r="J19" s="6">
        <v>30</v>
      </c>
      <c r="K19" s="6">
        <f>G19*H19+I19+J19</f>
        <v>2076</v>
      </c>
    </row>
    <row r="20" spans="1:11">
      <c r="A20" s="19">
        <v>17</v>
      </c>
      <c r="B20" s="4" t="s">
        <v>14</v>
      </c>
      <c r="C20" s="4" t="s">
        <v>57</v>
      </c>
      <c r="D20" s="7" t="s">
        <v>66</v>
      </c>
      <c r="E20" s="4" t="s">
        <v>38</v>
      </c>
      <c r="F20" s="4" t="s">
        <v>15</v>
      </c>
      <c r="G20" s="4">
        <v>6</v>
      </c>
      <c r="H20" s="6">
        <f>VLOOKUP(E20,'[1]VIJAY COMMERCIAL'!$C$3:$D$108,2,FALSE)</f>
        <v>74</v>
      </c>
      <c r="I20" s="6">
        <f>G20*1</f>
        <v>6</v>
      </c>
      <c r="J20" s="6">
        <v>30</v>
      </c>
      <c r="K20" s="6">
        <f>G20*H20+I20+J20</f>
        <v>480</v>
      </c>
    </row>
    <row r="21" spans="1:11" s="3" customFormat="1">
      <c r="A21" s="8" t="s">
        <v>67</v>
      </c>
      <c r="B21" s="9"/>
      <c r="C21" s="9"/>
      <c r="D21" s="9"/>
      <c r="E21" s="9"/>
      <c r="F21" s="9"/>
      <c r="G21" s="9"/>
      <c r="H21" s="10"/>
      <c r="I21" s="10"/>
      <c r="J21" s="11"/>
      <c r="K21" s="5">
        <f>SUM(K4:K20)</f>
        <v>12516</v>
      </c>
    </row>
    <row r="22" spans="1:11" s="3" customFormat="1" ht="30" customHeight="1">
      <c r="A22" s="12" t="s">
        <v>68</v>
      </c>
      <c r="B22" s="12"/>
      <c r="C22" s="12"/>
      <c r="D22" s="12"/>
      <c r="E22" s="12"/>
      <c r="F22" s="12"/>
      <c r="G22" s="12"/>
      <c r="H22" s="13"/>
      <c r="I22" s="13"/>
      <c r="J22" s="13"/>
      <c r="K22" s="13"/>
    </row>
    <row r="23" spans="1:11" s="3" customFormat="1" ht="30" customHeight="1">
      <c r="A23" s="12" t="s">
        <v>29</v>
      </c>
      <c r="B23" s="12"/>
      <c r="C23" s="12"/>
      <c r="D23" s="12"/>
      <c r="E23" s="12"/>
      <c r="F23" s="12"/>
      <c r="G23" s="12"/>
      <c r="H23" s="13"/>
      <c r="I23" s="13"/>
      <c r="J23" s="13"/>
      <c r="K23" s="13"/>
    </row>
    <row r="24" spans="1:11">
      <c r="G24" s="18">
        <f>SUM(G4:G20)</f>
        <v>150</v>
      </c>
    </row>
  </sheetData>
  <sortState ref="B4:K20">
    <sortCondition ref="B4:B20"/>
    <sortCondition ref="C4:C20"/>
  </sortState>
  <mergeCells count="7">
    <mergeCell ref="A21:J21"/>
    <mergeCell ref="A22:K22"/>
    <mergeCell ref="A23:K23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31" right="0.2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2024-05-17T11:15:36Z</cp:lastPrinted>
  <dcterms:created xsi:type="dcterms:W3CDTF">2024-05-14T10:15:15Z</dcterms:created>
  <dcterms:modified xsi:type="dcterms:W3CDTF">2024-05-17T11:15:36Z</dcterms:modified>
</cp:coreProperties>
</file>