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9" i="1" l="1"/>
  <c r="L16" i="1"/>
  <c r="J5" i="1" l="1"/>
  <c r="J6" i="1"/>
  <c r="J7" i="1"/>
  <c r="J8" i="1"/>
  <c r="J9" i="1"/>
  <c r="J10" i="1"/>
  <c r="J11" i="1"/>
  <c r="J12" i="1"/>
  <c r="J13" i="1"/>
  <c r="J14" i="1"/>
  <c r="J15" i="1"/>
  <c r="J4" i="1"/>
  <c r="I5" i="1"/>
  <c r="I6" i="1"/>
  <c r="L6" i="1" s="1"/>
  <c r="I7" i="1"/>
  <c r="I8" i="1"/>
  <c r="I9" i="1"/>
  <c r="L9" i="1" s="1"/>
  <c r="I10" i="1"/>
  <c r="I11" i="1"/>
  <c r="I12" i="1"/>
  <c r="I13" i="1"/>
  <c r="I14" i="1"/>
  <c r="I15" i="1"/>
  <c r="I4" i="1"/>
  <c r="L4" i="1" s="1"/>
  <c r="H5" i="1"/>
  <c r="L5" i="1" s="1"/>
  <c r="H7" i="1"/>
  <c r="L7" i="1" s="1"/>
  <c r="H8" i="1"/>
  <c r="L8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</calcChain>
</file>

<file path=xl/sharedStrings.xml><?xml version="1.0" encoding="utf-8"?>
<sst xmlns="http://schemas.openxmlformats.org/spreadsheetml/2006/main" count="78" uniqueCount="61">
  <si>
    <t>07/5/2024</t>
  </si>
  <si>
    <t>038</t>
  </si>
  <si>
    <t>04/5/2024</t>
  </si>
  <si>
    <t>037</t>
  </si>
  <si>
    <t>13/5/2024</t>
  </si>
  <si>
    <t>196</t>
  </si>
  <si>
    <t>042</t>
  </si>
  <si>
    <t>17/5/2024</t>
  </si>
  <si>
    <t>048</t>
  </si>
  <si>
    <t>217</t>
  </si>
  <si>
    <t>18/5/2024</t>
  </si>
  <si>
    <t>52</t>
  </si>
  <si>
    <t>24/5/2024</t>
  </si>
  <si>
    <t>056</t>
  </si>
  <si>
    <t>059</t>
  </si>
  <si>
    <t>31/5/2024</t>
  </si>
  <si>
    <t>63</t>
  </si>
  <si>
    <t>29/5/2024</t>
  </si>
  <si>
    <t>062</t>
  </si>
  <si>
    <t>065</t>
  </si>
  <si>
    <t>Thanking you for your business.
PRAGATI LOGISTICS</t>
  </si>
  <si>
    <t>PIPILI</t>
  </si>
  <si>
    <t>SAKHIGOPAL</t>
  </si>
  <si>
    <t>BRAHAMAGIRI</t>
  </si>
  <si>
    <t>KENDRAPARA</t>
  </si>
  <si>
    <t>GHASIPURA</t>
  </si>
  <si>
    <t>SONEPUR</t>
  </si>
  <si>
    <t>BHADRAK</t>
  </si>
  <si>
    <t>PURI</t>
  </si>
  <si>
    <t>MANIJANGA</t>
  </si>
  <si>
    <t>BARIPADA</t>
  </si>
  <si>
    <t>PL/JA/02839</t>
  </si>
  <si>
    <t>PL/JA/02891</t>
  </si>
  <si>
    <t>PL/JA/03240</t>
  </si>
  <si>
    <t>PL/JA/03241</t>
  </si>
  <si>
    <t>PL/JA/03613</t>
  </si>
  <si>
    <t>PL/JA/03639</t>
  </si>
  <si>
    <t>PL/JA/03710</t>
  </si>
  <si>
    <t>PL/JA/04141</t>
  </si>
  <si>
    <t>PL/JA/04175</t>
  </si>
  <si>
    <t>PL/JA/04672</t>
  </si>
  <si>
    <t>PL/JA/04703</t>
  </si>
  <si>
    <t>PL/JA/04711</t>
  </si>
  <si>
    <t>CTC</t>
  </si>
  <si>
    <t>SL</t>
  </si>
  <si>
    <t>DATE</t>
  </si>
  <si>
    <t>LR NO</t>
  </si>
  <si>
    <t>FROM</t>
  </si>
  <si>
    <t>INV NO</t>
  </si>
  <si>
    <t>CASE</t>
  </si>
  <si>
    <t>RATE</t>
  </si>
  <si>
    <t>DESTINATION</t>
  </si>
  <si>
    <t>HML</t>
  </si>
  <si>
    <t>DD.CH.</t>
  </si>
  <si>
    <t>LR CH.</t>
  </si>
  <si>
    <t>AMT.</t>
  </si>
  <si>
    <t xml:space="preserve">
GLAZE PLASTIC INDUSTRIES
Address:Choudwar Industrial Estate Plot No-174,Cuttack-754027 ODISHA,9437157800
GST No: 21ADHPN2947D1ZV
</t>
  </si>
  <si>
    <t>INVOICE
PRAGATI LOGISTICS,SAMANTA SAHI KHUNTIA LANE, 8984191006
GST No:21AGHPB9356M1Z9</t>
  </si>
  <si>
    <t>Kindly, verify &amp; confirm within 7 days, else GST will be filed by 20th JUNE, 2024. 
GST to be paid by Consignor under Reverse Charge Mechanism(RCM) as per GST.</t>
  </si>
  <si>
    <t>(RUPEES TWO THOUSAND FOUR HUNDRED NINETY TWO ONLY)</t>
  </si>
  <si>
    <t xml:space="preserve">Bill Date: 31/05/2024
Bill NO : 7846
Total Amount: 2492.00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</si>
</sst>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47625</xdr:rowOff>
    </xdr:from>
    <xdr:to>
      <xdr:col>7</xdr:col>
      <xdr:colOff>352425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6" y="47625"/>
          <a:ext cx="4410074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O2" sqref="O2"/>
    </sheetView>
  </sheetViews>
  <sheetFormatPr defaultRowHeight="15"/>
  <cols>
    <col min="1" max="1" width="3.5703125" style="5" customWidth="1"/>
    <col min="2" max="2" width="9.85546875" style="5" customWidth="1"/>
    <col min="3" max="3" width="12.28515625" style="5" customWidth="1"/>
    <col min="4" max="4" width="6.42578125" style="5" bestFit="1" customWidth="1"/>
    <col min="5" max="5" width="14.7109375" style="5" customWidth="1"/>
    <col min="6" max="6" width="8.28515625" style="5" customWidth="1"/>
    <col min="7" max="7" width="6.140625" style="5" customWidth="1"/>
    <col min="8" max="8" width="7.42578125" style="16" customWidth="1"/>
    <col min="9" max="9" width="6.140625" style="16" customWidth="1"/>
    <col min="10" max="10" width="7.5703125" style="16" customWidth="1"/>
    <col min="11" max="11" width="7" style="16" customWidth="1"/>
    <col min="12" max="12" width="8.5703125" style="16" customWidth="1"/>
    <col min="13" max="13" width="9.140625" style="5" customWidth="1"/>
    <col min="14" max="16384" width="9.140625" style="5"/>
  </cols>
  <sheetData>
    <row r="1" spans="1:12" ht="90" customHeight="1">
      <c r="A1" s="1"/>
      <c r="B1" s="2"/>
      <c r="C1" s="2"/>
      <c r="D1" s="2"/>
      <c r="E1" s="2"/>
      <c r="F1" s="2"/>
      <c r="G1" s="2"/>
      <c r="H1" s="3"/>
      <c r="I1" s="4" t="s">
        <v>57</v>
      </c>
      <c r="J1" s="4"/>
      <c r="K1" s="4"/>
      <c r="L1" s="4"/>
    </row>
    <row r="2" spans="1:12" ht="74.25" customHeight="1">
      <c r="A2" s="1" t="s">
        <v>56</v>
      </c>
      <c r="B2" s="2"/>
      <c r="C2" s="2"/>
      <c r="D2" s="2"/>
      <c r="E2" s="2"/>
      <c r="F2" s="2"/>
      <c r="G2" s="2"/>
      <c r="H2" s="3"/>
      <c r="I2" s="4" t="s">
        <v>60</v>
      </c>
      <c r="J2" s="4"/>
      <c r="K2" s="4"/>
      <c r="L2" s="4"/>
    </row>
    <row r="3" spans="1:12" s="8" customFormat="1">
      <c r="A3" s="6" t="s">
        <v>44</v>
      </c>
      <c r="B3" s="6" t="s">
        <v>45</v>
      </c>
      <c r="C3" s="6" t="s">
        <v>46</v>
      </c>
      <c r="D3" s="6" t="s">
        <v>47</v>
      </c>
      <c r="E3" s="6" t="s">
        <v>51</v>
      </c>
      <c r="F3" s="6" t="s">
        <v>48</v>
      </c>
      <c r="G3" s="6" t="s">
        <v>49</v>
      </c>
      <c r="H3" s="7" t="s">
        <v>50</v>
      </c>
      <c r="I3" s="7" t="s">
        <v>52</v>
      </c>
      <c r="J3" s="7" t="s">
        <v>53</v>
      </c>
      <c r="K3" s="7" t="s">
        <v>54</v>
      </c>
      <c r="L3" s="7" t="s">
        <v>55</v>
      </c>
    </row>
    <row r="4" spans="1:12">
      <c r="A4" s="9">
        <v>1</v>
      </c>
      <c r="B4" s="10" t="s">
        <v>2</v>
      </c>
      <c r="C4" s="10" t="s">
        <v>32</v>
      </c>
      <c r="D4" s="11" t="s">
        <v>43</v>
      </c>
      <c r="E4" s="10" t="s">
        <v>22</v>
      </c>
      <c r="F4" s="10" t="s">
        <v>3</v>
      </c>
      <c r="G4" s="10">
        <v>1</v>
      </c>
      <c r="H4" s="12">
        <v>100</v>
      </c>
      <c r="I4" s="12">
        <f>G4*2</f>
        <v>2</v>
      </c>
      <c r="J4" s="12">
        <f>G4*25</f>
        <v>25</v>
      </c>
      <c r="K4" s="12">
        <v>25</v>
      </c>
      <c r="L4" s="12">
        <f>G4*H4+I4+J4+K4</f>
        <v>152</v>
      </c>
    </row>
    <row r="5" spans="1:12">
      <c r="A5" s="9">
        <v>2</v>
      </c>
      <c r="B5" s="10" t="s">
        <v>0</v>
      </c>
      <c r="C5" s="10" t="s">
        <v>31</v>
      </c>
      <c r="D5" s="11" t="s">
        <v>43</v>
      </c>
      <c r="E5" s="10" t="s">
        <v>21</v>
      </c>
      <c r="F5" s="10" t="s">
        <v>1</v>
      </c>
      <c r="G5" s="10">
        <v>2</v>
      </c>
      <c r="H5" s="12">
        <f>VLOOKUP(E5,'[1]GLAZE PLASTICS'!$C$4:$D$57,2,FALSE)</f>
        <v>100</v>
      </c>
      <c r="I5" s="12">
        <f>G5*2</f>
        <v>4</v>
      </c>
      <c r="J5" s="12">
        <f>G5*25</f>
        <v>50</v>
      </c>
      <c r="K5" s="12">
        <v>25</v>
      </c>
      <c r="L5" s="12">
        <f>G5*H5+I5+J5+K5</f>
        <v>279</v>
      </c>
    </row>
    <row r="6" spans="1:12">
      <c r="A6" s="9">
        <v>3</v>
      </c>
      <c r="B6" s="10" t="s">
        <v>4</v>
      </c>
      <c r="C6" s="10" t="s">
        <v>33</v>
      </c>
      <c r="D6" s="11" t="s">
        <v>43</v>
      </c>
      <c r="E6" s="10" t="s">
        <v>23</v>
      </c>
      <c r="F6" s="10" t="s">
        <v>5</v>
      </c>
      <c r="G6" s="10">
        <v>2</v>
      </c>
      <c r="H6" s="12">
        <v>130</v>
      </c>
      <c r="I6" s="12">
        <f>G6*2</f>
        <v>4</v>
      </c>
      <c r="J6" s="12">
        <f>G6*25</f>
        <v>50</v>
      </c>
      <c r="K6" s="12">
        <v>25</v>
      </c>
      <c r="L6" s="12">
        <f>G6*H6+I6+J6+K6</f>
        <v>339</v>
      </c>
    </row>
    <row r="7" spans="1:12">
      <c r="A7" s="9">
        <v>4</v>
      </c>
      <c r="B7" s="10" t="s">
        <v>4</v>
      </c>
      <c r="C7" s="10" t="s">
        <v>34</v>
      </c>
      <c r="D7" s="11" t="s">
        <v>43</v>
      </c>
      <c r="E7" s="10" t="s">
        <v>24</v>
      </c>
      <c r="F7" s="10" t="s">
        <v>6</v>
      </c>
      <c r="G7" s="10">
        <v>1</v>
      </c>
      <c r="H7" s="12">
        <f>VLOOKUP(E7,'[1]GLAZE PLASTICS'!$C$4:$D$57,2,FALSE)</f>
        <v>100</v>
      </c>
      <c r="I7" s="12">
        <f>G7*2</f>
        <v>2</v>
      </c>
      <c r="J7" s="12">
        <f>G7*25</f>
        <v>25</v>
      </c>
      <c r="K7" s="12">
        <v>25</v>
      </c>
      <c r="L7" s="12">
        <f>G7*H7+I7+J7+K7</f>
        <v>152</v>
      </c>
    </row>
    <row r="8" spans="1:12">
      <c r="A8" s="9">
        <v>5</v>
      </c>
      <c r="B8" s="10" t="s">
        <v>7</v>
      </c>
      <c r="C8" s="10" t="s">
        <v>35</v>
      </c>
      <c r="D8" s="11" t="s">
        <v>43</v>
      </c>
      <c r="E8" s="10" t="s">
        <v>25</v>
      </c>
      <c r="F8" s="10" t="s">
        <v>8</v>
      </c>
      <c r="G8" s="10">
        <v>1</v>
      </c>
      <c r="H8" s="12">
        <f>VLOOKUP(E8,'[1]GLAZE PLASTICS'!$C$4:$D$57,2,FALSE)</f>
        <v>100</v>
      </c>
      <c r="I8" s="12">
        <f>G8*2</f>
        <v>2</v>
      </c>
      <c r="J8" s="12">
        <f>G8*25</f>
        <v>25</v>
      </c>
      <c r="K8" s="12">
        <v>25</v>
      </c>
      <c r="L8" s="12">
        <f>G8*H8+I8+J8+K8</f>
        <v>152</v>
      </c>
    </row>
    <row r="9" spans="1:12">
      <c r="A9" s="9">
        <v>6</v>
      </c>
      <c r="B9" s="10" t="s">
        <v>7</v>
      </c>
      <c r="C9" s="10" t="s">
        <v>36</v>
      </c>
      <c r="D9" s="11" t="s">
        <v>43</v>
      </c>
      <c r="E9" s="10" t="s">
        <v>26</v>
      </c>
      <c r="F9" s="10" t="s">
        <v>9</v>
      </c>
      <c r="G9" s="10">
        <v>1</v>
      </c>
      <c r="H9" s="12">
        <v>200</v>
      </c>
      <c r="I9" s="12">
        <f>G9*2</f>
        <v>2</v>
      </c>
      <c r="J9" s="12">
        <f>G9*25</f>
        <v>25</v>
      </c>
      <c r="K9" s="12">
        <v>25</v>
      </c>
      <c r="L9" s="12">
        <f>G9*H9+I9+J9+K9</f>
        <v>252</v>
      </c>
    </row>
    <row r="10" spans="1:12">
      <c r="A10" s="9">
        <v>7</v>
      </c>
      <c r="B10" s="10" t="s">
        <v>10</v>
      </c>
      <c r="C10" s="10" t="s">
        <v>37</v>
      </c>
      <c r="D10" s="11" t="s">
        <v>43</v>
      </c>
      <c r="E10" s="10" t="s">
        <v>27</v>
      </c>
      <c r="F10" s="10" t="s">
        <v>11</v>
      </c>
      <c r="G10" s="10">
        <v>1</v>
      </c>
      <c r="H10" s="12">
        <f>VLOOKUP(E10,'[1]GLAZE PLASTICS'!$C$4:$D$57,2,FALSE)</f>
        <v>100</v>
      </c>
      <c r="I10" s="12">
        <f>G10*2</f>
        <v>2</v>
      </c>
      <c r="J10" s="12">
        <f>G10*25</f>
        <v>25</v>
      </c>
      <c r="K10" s="12">
        <v>25</v>
      </c>
      <c r="L10" s="12">
        <f>G10*H10+I10+J10+K10</f>
        <v>152</v>
      </c>
    </row>
    <row r="11" spans="1:12">
      <c r="A11" s="9">
        <v>8</v>
      </c>
      <c r="B11" s="10" t="s">
        <v>12</v>
      </c>
      <c r="C11" s="10" t="s">
        <v>38</v>
      </c>
      <c r="D11" s="11" t="s">
        <v>43</v>
      </c>
      <c r="E11" s="10" t="s">
        <v>28</v>
      </c>
      <c r="F11" s="10" t="s">
        <v>13</v>
      </c>
      <c r="G11" s="10">
        <v>2</v>
      </c>
      <c r="H11" s="12">
        <f>VLOOKUP(E11,'[1]GLAZE PLASTICS'!$C$4:$D$57,2,FALSE)</f>
        <v>100</v>
      </c>
      <c r="I11" s="12">
        <f>G11*2</f>
        <v>4</v>
      </c>
      <c r="J11" s="12">
        <f>G11*25</f>
        <v>50</v>
      </c>
      <c r="K11" s="12">
        <v>25</v>
      </c>
      <c r="L11" s="12">
        <f>G11*H11+I11+J11+K11</f>
        <v>279</v>
      </c>
    </row>
    <row r="12" spans="1:12">
      <c r="A12" s="9">
        <v>9</v>
      </c>
      <c r="B12" s="10" t="s">
        <v>12</v>
      </c>
      <c r="C12" s="10" t="s">
        <v>39</v>
      </c>
      <c r="D12" s="11" t="s">
        <v>43</v>
      </c>
      <c r="E12" s="10" t="s">
        <v>29</v>
      </c>
      <c r="F12" s="10" t="s">
        <v>14</v>
      </c>
      <c r="G12" s="10">
        <v>1</v>
      </c>
      <c r="H12" s="12">
        <f>VLOOKUP(E12,'[1]GLAZE PLASTICS'!$C$4:$D$57,2,FALSE)</f>
        <v>100</v>
      </c>
      <c r="I12" s="12">
        <f>G12*2</f>
        <v>2</v>
      </c>
      <c r="J12" s="12">
        <f>G12*25</f>
        <v>25</v>
      </c>
      <c r="K12" s="12">
        <v>25</v>
      </c>
      <c r="L12" s="12">
        <f>G12*H12+I12+J12+K12</f>
        <v>152</v>
      </c>
    </row>
    <row r="13" spans="1:12">
      <c r="A13" s="9">
        <v>10</v>
      </c>
      <c r="B13" s="10" t="s">
        <v>17</v>
      </c>
      <c r="C13" s="10" t="s">
        <v>41</v>
      </c>
      <c r="D13" s="11" t="s">
        <v>43</v>
      </c>
      <c r="E13" s="10" t="s">
        <v>24</v>
      </c>
      <c r="F13" s="10" t="s">
        <v>18</v>
      </c>
      <c r="G13" s="10">
        <v>1</v>
      </c>
      <c r="H13" s="12">
        <f>VLOOKUP(E13,'[1]GLAZE PLASTICS'!$C$4:$D$57,2,FALSE)</f>
        <v>100</v>
      </c>
      <c r="I13" s="12">
        <f>G13*2</f>
        <v>2</v>
      </c>
      <c r="J13" s="12">
        <f>G13*25</f>
        <v>25</v>
      </c>
      <c r="K13" s="12">
        <v>25</v>
      </c>
      <c r="L13" s="12">
        <f>G13*H13+I13+J13+K13</f>
        <v>152</v>
      </c>
    </row>
    <row r="14" spans="1:12">
      <c r="A14" s="9">
        <v>11</v>
      </c>
      <c r="B14" s="10" t="s">
        <v>15</v>
      </c>
      <c r="C14" s="10" t="s">
        <v>40</v>
      </c>
      <c r="D14" s="11" t="s">
        <v>43</v>
      </c>
      <c r="E14" s="10" t="s">
        <v>30</v>
      </c>
      <c r="F14" s="10" t="s">
        <v>16</v>
      </c>
      <c r="G14" s="10">
        <v>2</v>
      </c>
      <c r="H14" s="12">
        <f>VLOOKUP(E14,'[1]GLAZE PLASTICS'!$C$4:$D$57,2,FALSE)</f>
        <v>100</v>
      </c>
      <c r="I14" s="12">
        <f>G14*2</f>
        <v>4</v>
      </c>
      <c r="J14" s="12">
        <f>G14*25</f>
        <v>50</v>
      </c>
      <c r="K14" s="12">
        <v>25</v>
      </c>
      <c r="L14" s="12">
        <f>G14*H14+I14+J14+K14</f>
        <v>279</v>
      </c>
    </row>
    <row r="15" spans="1:12">
      <c r="A15" s="9">
        <v>12</v>
      </c>
      <c r="B15" s="10" t="s">
        <v>15</v>
      </c>
      <c r="C15" s="10" t="s">
        <v>42</v>
      </c>
      <c r="D15" s="11" t="s">
        <v>43</v>
      </c>
      <c r="E15" s="10" t="s">
        <v>28</v>
      </c>
      <c r="F15" s="10" t="s">
        <v>19</v>
      </c>
      <c r="G15" s="10">
        <v>1</v>
      </c>
      <c r="H15" s="12">
        <f>VLOOKUP(E15,'[1]GLAZE PLASTICS'!$C$4:$D$57,2,FALSE)</f>
        <v>100</v>
      </c>
      <c r="I15" s="12">
        <f>G15*2</f>
        <v>2</v>
      </c>
      <c r="J15" s="12">
        <f>G15*25</f>
        <v>25</v>
      </c>
      <c r="K15" s="12">
        <v>25</v>
      </c>
      <c r="L15" s="12">
        <f>G15*H15+I15+J15+K15</f>
        <v>152</v>
      </c>
    </row>
    <row r="16" spans="1:12" s="20" customFormat="1">
      <c r="A16" s="17" t="s">
        <v>59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9">
        <f>SUM(L4:L15)</f>
        <v>2492</v>
      </c>
    </row>
    <row r="17" spans="1:12" s="15" customFormat="1" ht="30" customHeight="1">
      <c r="A17" s="13" t="s">
        <v>58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  <c r="L17" s="14"/>
    </row>
    <row r="18" spans="1:12" s="15" customFormat="1" ht="30" customHeight="1">
      <c r="A18" s="13" t="s">
        <v>20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  <row r="19" spans="1:12">
      <c r="G19" s="21">
        <f>SUM(G4:G15)</f>
        <v>16</v>
      </c>
    </row>
  </sheetData>
  <sortState ref="B4:L15">
    <sortCondition ref="B4:B15"/>
    <sortCondition ref="C4:C15"/>
  </sortState>
  <mergeCells count="7">
    <mergeCell ref="A16:K16"/>
    <mergeCell ref="A17:L17"/>
    <mergeCell ref="A18:L18"/>
    <mergeCell ref="A1:H1"/>
    <mergeCell ref="A2:H2"/>
    <mergeCell ref="I1:L1"/>
    <mergeCell ref="I2:L2"/>
  </mergeCells>
  <pageMargins left="0.33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2024-06-14T09:43:42Z</cp:lastPrinted>
  <dcterms:created xsi:type="dcterms:W3CDTF">2024-06-12T07:57:17Z</dcterms:created>
  <dcterms:modified xsi:type="dcterms:W3CDTF">2024-06-14T09:43:42Z</dcterms:modified>
</cp:coreProperties>
</file>