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4"/>
  <c r="L4" s="1"/>
  <c r="L14" l="1"/>
</calcChain>
</file>

<file path=xl/sharedStrings.xml><?xml version="1.0" encoding="utf-8"?>
<sst xmlns="http://schemas.openxmlformats.org/spreadsheetml/2006/main" count="68" uniqueCount="52">
  <si>
    <t>03/7/2025</t>
  </si>
  <si>
    <t>105</t>
  </si>
  <si>
    <t>351</t>
  </si>
  <si>
    <t>12/7/2025</t>
  </si>
  <si>
    <t>114</t>
  </si>
  <si>
    <t>16/7/2025</t>
  </si>
  <si>
    <t>383</t>
  </si>
  <si>
    <t>121</t>
  </si>
  <si>
    <t>123</t>
  </si>
  <si>
    <t>120</t>
  </si>
  <si>
    <t>22/7/2025</t>
  </si>
  <si>
    <t>400</t>
  </si>
  <si>
    <t>129</t>
  </si>
  <si>
    <t>26/7/2025</t>
  </si>
  <si>
    <t>135</t>
  </si>
  <si>
    <t>JA/06445</t>
  </si>
  <si>
    <t>JA/06447</t>
  </si>
  <si>
    <t>JA/06912</t>
  </si>
  <si>
    <t>JA/07115</t>
  </si>
  <si>
    <t>JA/07200</t>
  </si>
  <si>
    <t>JA/07223</t>
  </si>
  <si>
    <t>JA/07263</t>
  </si>
  <si>
    <t>JA/07410</t>
  </si>
  <si>
    <t>JA/07577</t>
  </si>
  <si>
    <t>JA/07721</t>
  </si>
  <si>
    <t>PURI</t>
  </si>
  <si>
    <t>KENDRAPARA</t>
  </si>
  <si>
    <t>BHADRAK</t>
  </si>
  <si>
    <t>BALASORE</t>
  </si>
  <si>
    <t>MANIJANGA</t>
  </si>
  <si>
    <t>UDALA</t>
  </si>
  <si>
    <t>TALCHER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</si>
  <si>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</si>
  <si>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</si>
  <si>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</si>
  <si>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</si>
  <si>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</si>
  <si>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</si>
  <si>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</si>
  <si>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</si>
  <si>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</si>
  <si>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</si>
  <si>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</si>
  <si>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</si>
  <si>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</si>
  <si>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</si>
  <si>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>To,
M/GLAZE PLASTIC INDUSTRIES
Address:Choudwar Industrial Estate Plot No-174,Cuttack-754027 ODISHA,9437157800
GST No:21ADHPN2947D1ZV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</si>
  <si>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</si>
  <si>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</si>
  <si>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BAISINGHA</t>
  </si>
  <si>
    <t>Bill Date: 31/07/2025
Bill NO : 11937
Total Amount:  2432.00</t>
  </si>
  <si>
    <t>(RUPEES TWO THOUSAND FOUR HUNDRED THIRTY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</si>
</sst>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543299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45</v>
      </c>
      <c r="J1" s="19"/>
      <c r="K1" s="19"/>
      <c r="L1" s="19"/>
    </row>
    <row r="2" spans="1:12" s="1" customFormat="1" ht="87" customHeight="1">
      <c r="A2" s="16" t="s">
        <v>46</v>
      </c>
      <c r="B2" s="17"/>
      <c r="C2" s="17"/>
      <c r="D2" s="17"/>
      <c r="E2" s="17"/>
      <c r="F2" s="17"/>
      <c r="G2" s="17"/>
      <c r="H2" s="18"/>
      <c r="I2" s="19" t="s">
        <v>50</v>
      </c>
      <c r="J2" s="19"/>
      <c r="K2" s="19"/>
      <c r="L2" s="19"/>
    </row>
    <row r="3" spans="1:12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</row>
    <row r="4" spans="1:12">
      <c r="A4" s="3">
        <v>1</v>
      </c>
      <c r="B4" s="3" t="s">
        <v>0</v>
      </c>
      <c r="C4" s="3" t="s">
        <v>15</v>
      </c>
      <c r="D4" s="3" t="s">
        <v>1</v>
      </c>
      <c r="E4" s="4" t="s">
        <v>32</v>
      </c>
      <c r="F4" s="3" t="s">
        <v>25</v>
      </c>
      <c r="G4" s="3">
        <v>1</v>
      </c>
      <c r="H4" s="9">
        <f>VLOOKUP(F4,'[1]GLAZE PLASTICS'!$C$4:$D$60,2,FALSE)</f>
        <v>100</v>
      </c>
      <c r="I4" s="9">
        <f>G4*2</f>
        <v>2</v>
      </c>
      <c r="J4" s="9">
        <f>G4*25</f>
        <v>25</v>
      </c>
      <c r="K4" s="9">
        <v>25</v>
      </c>
      <c r="L4" s="9">
        <f>G4*H4+I4+J4+K4</f>
        <v>152</v>
      </c>
    </row>
    <row r="5" spans="1:12">
      <c r="A5" s="3">
        <v>2</v>
      </c>
      <c r="B5" s="3" t="s">
        <v>0</v>
      </c>
      <c r="C5" s="3" t="s">
        <v>16</v>
      </c>
      <c r="D5" s="3" t="s">
        <v>2</v>
      </c>
      <c r="E5" s="4" t="s">
        <v>32</v>
      </c>
      <c r="F5" s="3" t="s">
        <v>26</v>
      </c>
      <c r="G5" s="3">
        <v>1</v>
      </c>
      <c r="H5" s="9">
        <f>VLOOKUP(F5,'[1]GLAZE PLASTICS'!$C$4:$D$60,2,FALSE)</f>
        <v>100</v>
      </c>
      <c r="I5" s="9">
        <f t="shared" ref="I5:I13" si="0">G5*2</f>
        <v>2</v>
      </c>
      <c r="J5" s="9">
        <f t="shared" ref="J5:J13" si="1">G5*25</f>
        <v>25</v>
      </c>
      <c r="K5" s="9">
        <v>25</v>
      </c>
      <c r="L5" s="9">
        <f t="shared" ref="L5:L12" si="2">G5*H5+I5+J5+K5</f>
        <v>152</v>
      </c>
    </row>
    <row r="6" spans="1:12">
      <c r="A6" s="3">
        <v>3</v>
      </c>
      <c r="B6" s="3" t="s">
        <v>3</v>
      </c>
      <c r="C6" s="3" t="s">
        <v>17</v>
      </c>
      <c r="D6" s="3" t="s">
        <v>4</v>
      </c>
      <c r="E6" s="4" t="s">
        <v>32</v>
      </c>
      <c r="F6" s="3" t="s">
        <v>27</v>
      </c>
      <c r="G6" s="3">
        <v>2</v>
      </c>
      <c r="H6" s="9">
        <f>VLOOKUP(F6,'[1]GLAZE PLASTICS'!$C$4:$D$60,2,FALSE)</f>
        <v>100</v>
      </c>
      <c r="I6" s="9">
        <f t="shared" si="0"/>
        <v>4</v>
      </c>
      <c r="J6" s="9">
        <f t="shared" si="1"/>
        <v>50</v>
      </c>
      <c r="K6" s="9">
        <v>25</v>
      </c>
      <c r="L6" s="9">
        <f t="shared" si="2"/>
        <v>279</v>
      </c>
    </row>
    <row r="7" spans="1:12">
      <c r="A7" s="3">
        <v>4</v>
      </c>
      <c r="B7" s="3" t="s">
        <v>5</v>
      </c>
      <c r="C7" s="3" t="s">
        <v>18</v>
      </c>
      <c r="D7" s="3" t="s">
        <v>6</v>
      </c>
      <c r="E7" s="4" t="s">
        <v>32</v>
      </c>
      <c r="F7" s="3" t="s">
        <v>28</v>
      </c>
      <c r="G7" s="3">
        <v>2</v>
      </c>
      <c r="H7" s="9">
        <f>VLOOKUP(F7,'[1]GLAZE PLASTICS'!$C$4:$D$60,2,FALSE)</f>
        <v>100</v>
      </c>
      <c r="I7" s="9">
        <f t="shared" si="0"/>
        <v>4</v>
      </c>
      <c r="J7" s="9">
        <f t="shared" si="1"/>
        <v>50</v>
      </c>
      <c r="K7" s="9">
        <v>25</v>
      </c>
      <c r="L7" s="9">
        <f t="shared" si="2"/>
        <v>279</v>
      </c>
    </row>
    <row r="8" spans="1:12">
      <c r="A8" s="3">
        <v>5</v>
      </c>
      <c r="B8" s="3" t="s">
        <v>5</v>
      </c>
      <c r="C8" s="3" t="s">
        <v>19</v>
      </c>
      <c r="D8" s="3" t="s">
        <v>7</v>
      </c>
      <c r="E8" s="4" t="s">
        <v>32</v>
      </c>
      <c r="F8" s="3" t="s">
        <v>29</v>
      </c>
      <c r="G8" s="3">
        <v>1</v>
      </c>
      <c r="H8" s="9">
        <f>VLOOKUP(F8,'[1]GLAZE PLASTICS'!$C$4:$D$60,2,FALSE)</f>
        <v>100</v>
      </c>
      <c r="I8" s="9">
        <f t="shared" si="0"/>
        <v>2</v>
      </c>
      <c r="J8" s="9">
        <f t="shared" si="1"/>
        <v>25</v>
      </c>
      <c r="K8" s="9">
        <v>25</v>
      </c>
      <c r="L8" s="9">
        <f t="shared" si="2"/>
        <v>152</v>
      </c>
    </row>
    <row r="9" spans="1:12">
      <c r="A9" s="3">
        <v>6</v>
      </c>
      <c r="B9" s="3" t="s">
        <v>5</v>
      </c>
      <c r="C9" s="3" t="s">
        <v>20</v>
      </c>
      <c r="D9" s="3" t="s">
        <v>8</v>
      </c>
      <c r="E9" s="4" t="s">
        <v>32</v>
      </c>
      <c r="F9" s="3" t="s">
        <v>29</v>
      </c>
      <c r="G9" s="3">
        <v>1</v>
      </c>
      <c r="H9" s="9">
        <f>VLOOKUP(F9,'[1]GLAZE PLASTICS'!$C$4:$D$60,2,FALSE)</f>
        <v>100</v>
      </c>
      <c r="I9" s="9">
        <f t="shared" si="0"/>
        <v>2</v>
      </c>
      <c r="J9" s="9">
        <f t="shared" si="1"/>
        <v>25</v>
      </c>
      <c r="K9" s="9">
        <v>25</v>
      </c>
      <c r="L9" s="9">
        <f t="shared" si="2"/>
        <v>152</v>
      </c>
    </row>
    <row r="10" spans="1:12">
      <c r="A10" s="3">
        <v>7</v>
      </c>
      <c r="B10" s="3" t="s">
        <v>5</v>
      </c>
      <c r="C10" s="3" t="s">
        <v>21</v>
      </c>
      <c r="D10" s="3" t="s">
        <v>9</v>
      </c>
      <c r="E10" s="4" t="s">
        <v>32</v>
      </c>
      <c r="F10" s="3" t="s">
        <v>25</v>
      </c>
      <c r="G10" s="3">
        <v>1</v>
      </c>
      <c r="H10" s="9">
        <f>VLOOKUP(F10,'[1]GLAZE PLASTICS'!$C$4:$D$60,2,FALSE)</f>
        <v>100</v>
      </c>
      <c r="I10" s="9">
        <f t="shared" si="0"/>
        <v>2</v>
      </c>
      <c r="J10" s="9">
        <f t="shared" si="1"/>
        <v>25</v>
      </c>
      <c r="K10" s="9">
        <v>25</v>
      </c>
      <c r="L10" s="9">
        <f t="shared" si="2"/>
        <v>152</v>
      </c>
    </row>
    <row r="11" spans="1:12">
      <c r="A11" s="3">
        <v>8</v>
      </c>
      <c r="B11" s="3" t="s">
        <v>10</v>
      </c>
      <c r="C11" s="3" t="s">
        <v>22</v>
      </c>
      <c r="D11" s="3" t="s">
        <v>11</v>
      </c>
      <c r="E11" s="4" t="s">
        <v>32</v>
      </c>
      <c r="F11" s="4" t="s">
        <v>49</v>
      </c>
      <c r="G11" s="3">
        <v>3</v>
      </c>
      <c r="H11" s="9">
        <f>VLOOKUP(F11,'[1]GLAZE PLASTICS'!$C$4:$D$60,2,FALSE)</f>
        <v>130</v>
      </c>
      <c r="I11" s="9">
        <f t="shared" si="0"/>
        <v>6</v>
      </c>
      <c r="J11" s="9">
        <f t="shared" si="1"/>
        <v>75</v>
      </c>
      <c r="K11" s="9">
        <v>25</v>
      </c>
      <c r="L11" s="9">
        <f t="shared" si="2"/>
        <v>496</v>
      </c>
    </row>
    <row r="12" spans="1:12">
      <c r="A12" s="3">
        <v>9</v>
      </c>
      <c r="B12" s="3" t="s">
        <v>10</v>
      </c>
      <c r="C12" s="3" t="s">
        <v>23</v>
      </c>
      <c r="D12" s="3" t="s">
        <v>12</v>
      </c>
      <c r="E12" s="4" t="s">
        <v>32</v>
      </c>
      <c r="F12" s="3" t="s">
        <v>30</v>
      </c>
      <c r="G12" s="3">
        <v>2</v>
      </c>
      <c r="H12" s="9">
        <f>VLOOKUP(F12,'[1]GLAZE PLASTICS'!$C$4:$D$60,2,FALSE)</f>
        <v>130</v>
      </c>
      <c r="I12" s="9">
        <f t="shared" si="0"/>
        <v>4</v>
      </c>
      <c r="J12" s="9">
        <f t="shared" si="1"/>
        <v>50</v>
      </c>
      <c r="K12" s="9">
        <v>25</v>
      </c>
      <c r="L12" s="9">
        <f t="shared" si="2"/>
        <v>339</v>
      </c>
    </row>
    <row r="13" spans="1:12">
      <c r="A13" s="3">
        <v>10</v>
      </c>
      <c r="B13" s="3" t="s">
        <v>13</v>
      </c>
      <c r="C13" s="3" t="s">
        <v>24</v>
      </c>
      <c r="D13" s="3" t="s">
        <v>14</v>
      </c>
      <c r="E13" s="4" t="s">
        <v>32</v>
      </c>
      <c r="F13" s="3" t="s">
        <v>31</v>
      </c>
      <c r="G13" s="3">
        <v>2</v>
      </c>
      <c r="H13" s="9">
        <f>VLOOKUP(F13,'[1]GLAZE PLASTICS'!$C$4:$D$60,2,FALSE)</f>
        <v>100</v>
      </c>
      <c r="I13" s="9">
        <f t="shared" si="0"/>
        <v>4</v>
      </c>
      <c r="J13" s="9">
        <f t="shared" si="1"/>
        <v>50</v>
      </c>
      <c r="K13" s="9">
        <v>25</v>
      </c>
      <c r="L13" s="9">
        <f>G13*H13+I13+J13+K13</f>
        <v>279</v>
      </c>
    </row>
    <row r="14" spans="1:12" s="8" customFormat="1">
      <c r="A14" s="10" t="s">
        <v>51</v>
      </c>
      <c r="B14" s="11"/>
      <c r="C14" s="11"/>
      <c r="D14" s="11"/>
      <c r="E14" s="11"/>
      <c r="F14" s="11"/>
      <c r="G14" s="11"/>
      <c r="H14" s="12"/>
      <c r="I14" s="12"/>
      <c r="J14" s="12"/>
      <c r="K14" s="13"/>
      <c r="L14" s="7">
        <f>SUM(L4:L13)</f>
        <v>2432</v>
      </c>
    </row>
    <row r="15" spans="1:12" s="8" customFormat="1" ht="30" customHeight="1">
      <c r="A15" s="14" t="s">
        <v>48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  <row r="16" spans="1:12" s="8" customFormat="1" ht="30" customHeight="1">
      <c r="A16" s="14" t="s">
        <v>47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</row>
    <row r="17" spans="7:7">
      <c r="G17" s="2">
        <f>SUM(G4:G13)</f>
        <v>16</v>
      </c>
    </row>
  </sheetData>
  <sortState ref="B2:G11">
    <sortCondition ref="B2"/>
  </sortState>
  <mergeCells count="7">
    <mergeCell ref="A14:K14"/>
    <mergeCell ref="A15:L15"/>
    <mergeCell ref="A16:L16"/>
    <mergeCell ref="A1:H1"/>
    <mergeCell ref="I1:L1"/>
    <mergeCell ref="A2:H2"/>
    <mergeCell ref="I2:L2"/>
  </mergeCells>
  <pageMargins left="0.57999999999999996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2025-08-16T05:12:19Z</cp:lastPrinted>
  <dcterms:created xsi:type="dcterms:W3CDTF">2025-08-11T11:19:03Z</dcterms:created>
  <dcterms:modified xsi:type="dcterms:W3CDTF">2025-08-16T05:12:21Z</dcterms:modified>
</cp:coreProperties>
</file>