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5" i="1" l="1"/>
  <c r="I8" i="1"/>
  <c r="I12" i="1"/>
  <c r="I6" i="1"/>
  <c r="I9" i="1"/>
  <c r="I14" i="1"/>
  <c r="I15" i="1"/>
  <c r="I16" i="1"/>
  <c r="I17" i="1"/>
  <c r="I18" i="1"/>
  <c r="I19" i="1"/>
  <c r="I23" i="1"/>
  <c r="I24" i="1"/>
  <c r="I25" i="1"/>
  <c r="I26" i="1"/>
  <c r="I27" i="1"/>
  <c r="I29" i="1"/>
  <c r="I30" i="1"/>
  <c r="I33" i="1"/>
  <c r="I37" i="1"/>
  <c r="I38" i="1"/>
  <c r="I39" i="1"/>
  <c r="I40" i="1"/>
  <c r="I41" i="1"/>
  <c r="I43" i="1"/>
  <c r="I44" i="1"/>
  <c r="I45" i="1"/>
  <c r="I46" i="1"/>
  <c r="I50" i="1"/>
  <c r="I51" i="1"/>
  <c r="I54" i="1"/>
  <c r="I55" i="1"/>
  <c r="I56" i="1"/>
  <c r="I57" i="1"/>
  <c r="I7" i="1"/>
  <c r="I10" i="1"/>
  <c r="I11" i="1"/>
  <c r="I13" i="1"/>
  <c r="I20" i="1"/>
  <c r="I21" i="1"/>
  <c r="I22" i="1"/>
  <c r="I28" i="1"/>
  <c r="I31" i="1"/>
  <c r="I32" i="1"/>
  <c r="I34" i="1"/>
  <c r="I35" i="1"/>
  <c r="I36" i="1"/>
  <c r="I42" i="1"/>
  <c r="I47" i="1"/>
  <c r="I48" i="1"/>
  <c r="I49" i="1"/>
  <c r="I52" i="1"/>
  <c r="I53" i="1"/>
  <c r="I58" i="1"/>
  <c r="I59" i="1"/>
  <c r="I60" i="1"/>
  <c r="I4" i="1"/>
  <c r="H5" i="1"/>
  <c r="K5" i="1" s="1"/>
  <c r="H8" i="1"/>
  <c r="K8" i="1" s="1"/>
  <c r="H12" i="1"/>
  <c r="K12" i="1" s="1"/>
  <c r="H6" i="1"/>
  <c r="K6" i="1" s="1"/>
  <c r="H9" i="1"/>
  <c r="K9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3" i="1"/>
  <c r="K23" i="1" s="1"/>
  <c r="H24" i="1"/>
  <c r="K24" i="1" s="1"/>
  <c r="H25" i="1"/>
  <c r="K25" i="1" s="1"/>
  <c r="H26" i="1"/>
  <c r="K26" i="1" s="1"/>
  <c r="H27" i="1"/>
  <c r="K27" i="1" s="1"/>
  <c r="H29" i="1"/>
  <c r="K29" i="1" s="1"/>
  <c r="H30" i="1"/>
  <c r="K30" i="1" s="1"/>
  <c r="H33" i="1"/>
  <c r="K33" i="1" s="1"/>
  <c r="H37" i="1"/>
  <c r="K37" i="1" s="1"/>
  <c r="H38" i="1"/>
  <c r="K38" i="1" s="1"/>
  <c r="H39" i="1"/>
  <c r="K39" i="1" s="1"/>
  <c r="H40" i="1"/>
  <c r="K40" i="1" s="1"/>
  <c r="H41" i="1"/>
  <c r="K41" i="1" s="1"/>
  <c r="H43" i="1"/>
  <c r="K43" i="1" s="1"/>
  <c r="H44" i="1"/>
  <c r="K44" i="1" s="1"/>
  <c r="H45" i="1"/>
  <c r="K45" i="1" s="1"/>
  <c r="H46" i="1"/>
  <c r="K46" i="1" s="1"/>
  <c r="H50" i="1"/>
  <c r="K50" i="1" s="1"/>
  <c r="H51" i="1"/>
  <c r="K51" i="1" s="1"/>
  <c r="H54" i="1"/>
  <c r="K54" i="1" s="1"/>
  <c r="H55" i="1"/>
  <c r="K55" i="1" s="1"/>
  <c r="H56" i="1"/>
  <c r="K56" i="1" s="1"/>
  <c r="H57" i="1"/>
  <c r="K57" i="1" s="1"/>
  <c r="H7" i="1"/>
  <c r="K7" i="1" s="1"/>
  <c r="H10" i="1"/>
  <c r="K10" i="1" s="1"/>
  <c r="H11" i="1"/>
  <c r="K11" i="1" s="1"/>
  <c r="H13" i="1"/>
  <c r="K13" i="1" s="1"/>
  <c r="H20" i="1"/>
  <c r="K20" i="1" s="1"/>
  <c r="H21" i="1"/>
  <c r="K21" i="1" s="1"/>
  <c r="H22" i="1"/>
  <c r="K22" i="1" s="1"/>
  <c r="H28" i="1"/>
  <c r="K28" i="1" s="1"/>
  <c r="H31" i="1"/>
  <c r="K31" i="1" s="1"/>
  <c r="H32" i="1"/>
  <c r="K32" i="1" s="1"/>
  <c r="H34" i="1"/>
  <c r="K34" i="1" s="1"/>
  <c r="H35" i="1"/>
  <c r="K35" i="1" s="1"/>
  <c r="H36" i="1"/>
  <c r="K36" i="1" s="1"/>
  <c r="H42" i="1"/>
  <c r="K42" i="1" s="1"/>
  <c r="H47" i="1"/>
  <c r="K47" i="1" s="1"/>
  <c r="H48" i="1"/>
  <c r="K48" i="1" s="1"/>
  <c r="H49" i="1"/>
  <c r="K49" i="1" s="1"/>
  <c r="H52" i="1"/>
  <c r="K52" i="1" s="1"/>
  <c r="H53" i="1"/>
  <c r="K53" i="1" s="1"/>
  <c r="H58" i="1"/>
  <c r="K58" i="1" s="1"/>
  <c r="H59" i="1"/>
  <c r="K59" i="1" s="1"/>
  <c r="H60" i="1"/>
  <c r="K60" i="1" s="1"/>
  <c r="H4" i="1"/>
  <c r="K4" i="1" s="1"/>
  <c r="G64" i="1" l="1"/>
  <c r="K61" i="1"/>
</calcChain>
</file>

<file path=xl/sharedStrings.xml><?xml version="1.0" encoding="utf-8"?>
<sst xmlns="http://schemas.openxmlformats.org/spreadsheetml/2006/main" count="302" uniqueCount="157">
  <si>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</si>
  <si>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</si>
  <si>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</si>
  <si>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</si>
  <si>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</si>
  <si>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FROM</t>
  </si>
  <si>
    <t>JAJPUR TOWN</t>
  </si>
  <si>
    <t>PURI</t>
  </si>
  <si>
    <t>AMARESWAR</t>
  </si>
  <si>
    <t>JAJPUR ROAD</t>
  </si>
  <si>
    <t>BARIPADA</t>
  </si>
  <si>
    <t>BALASORE</t>
  </si>
  <si>
    <t>KENDRAPARA</t>
  </si>
  <si>
    <t>ANGUL</t>
  </si>
  <si>
    <t>NIMAPARA</t>
  </si>
  <si>
    <t>DESTINATION</t>
  </si>
  <si>
    <t>INV NO</t>
  </si>
  <si>
    <t>CASE</t>
  </si>
  <si>
    <t>RATE</t>
  </si>
  <si>
    <t>LR CH</t>
  </si>
  <si>
    <t>Kindly, verify &amp; confirm within 7 days, else GST will be filed by 20th APRIL, 2024. 
GST to be paid by Consignor under Reverse Charge Mechanism(RCM) as per GST.</t>
  </si>
  <si>
    <t>01/3/2024</t>
  </si>
  <si>
    <t>02/3/2024</t>
  </si>
  <si>
    <t>03/3/2024</t>
  </si>
  <si>
    <t>06/3/2024</t>
  </si>
  <si>
    <t>07/3/2024</t>
  </si>
  <si>
    <t>11/3/2024</t>
  </si>
  <si>
    <t>12/3/2024</t>
  </si>
  <si>
    <t>15/3/2024</t>
  </si>
  <si>
    <t>16/3/2024</t>
  </si>
  <si>
    <t>19/3/2024</t>
  </si>
  <si>
    <t>20/3/2024</t>
  </si>
  <si>
    <t>21/3/2024</t>
  </si>
  <si>
    <t>23/3/2024</t>
  </si>
  <si>
    <t>28/3/2024</t>
  </si>
  <si>
    <t>29/3/2024</t>
  </si>
  <si>
    <t>05/3/2024</t>
  </si>
  <si>
    <t>2268</t>
  </si>
  <si>
    <t>2274</t>
  </si>
  <si>
    <t>2289</t>
  </si>
  <si>
    <t>2282</t>
  </si>
  <si>
    <t>2263</t>
  </si>
  <si>
    <t>2295</t>
  </si>
  <si>
    <t>2309</t>
  </si>
  <si>
    <t>2310</t>
  </si>
  <si>
    <t>2312</t>
  </si>
  <si>
    <t>2325</t>
  </si>
  <si>
    <t>2322</t>
  </si>
  <si>
    <t>2321</t>
  </si>
  <si>
    <t>2338</t>
  </si>
  <si>
    <t>2340/2339</t>
  </si>
  <si>
    <t>2342</t>
  </si>
  <si>
    <t>2341</t>
  </si>
  <si>
    <t>2359</t>
  </si>
  <si>
    <t>2373</t>
  </si>
  <si>
    <t>2380</t>
  </si>
  <si>
    <t>2393</t>
  </si>
  <si>
    <t>2396</t>
  </si>
  <si>
    <t>2389</t>
  </si>
  <si>
    <t>2398</t>
  </si>
  <si>
    <t>2419</t>
  </si>
  <si>
    <t>2417</t>
  </si>
  <si>
    <t>2440</t>
  </si>
  <si>
    <t>2434</t>
  </si>
  <si>
    <t>2438</t>
  </si>
  <si>
    <t>2451</t>
  </si>
  <si>
    <t>2463</t>
  </si>
  <si>
    <t>462</t>
  </si>
  <si>
    <t>2476</t>
  </si>
  <si>
    <t>2481</t>
  </si>
  <si>
    <t>2490</t>
  </si>
  <si>
    <t>2493</t>
  </si>
  <si>
    <t>2264</t>
  </si>
  <si>
    <t>2281</t>
  </si>
  <si>
    <t>2291</t>
  </si>
  <si>
    <t>2302</t>
  </si>
  <si>
    <t>2317</t>
  </si>
  <si>
    <t>2323</t>
  </si>
  <si>
    <t>2319</t>
  </si>
  <si>
    <t>2361</t>
  </si>
  <si>
    <t>2379</t>
  </si>
  <si>
    <t>2386</t>
  </si>
  <si>
    <t>2390</t>
  </si>
  <si>
    <t>2399</t>
  </si>
  <si>
    <t>2394</t>
  </si>
  <si>
    <t>2418</t>
  </si>
  <si>
    <t>2448</t>
  </si>
  <si>
    <t>2436</t>
  </si>
  <si>
    <t>2450</t>
  </si>
  <si>
    <t>2467</t>
  </si>
  <si>
    <t>2465</t>
  </si>
  <si>
    <t>2486/2485</t>
  </si>
  <si>
    <t>2479/2478</t>
  </si>
  <si>
    <t>2487</t>
  </si>
  <si>
    <t>(RUPEES SIXTEEN THOUSAND SEVEN HUNDRED SEVENTY FIVE ONLY)</t>
  </si>
  <si>
    <t>CTC</t>
  </si>
  <si>
    <t>PL/DO/24651</t>
  </si>
  <si>
    <t>PL/DO/24615</t>
  </si>
  <si>
    <t>PL/DO/24683</t>
  </si>
  <si>
    <t>PL/DO/24772</t>
  </si>
  <si>
    <t>PL/DO/24776</t>
  </si>
  <si>
    <t>PL/DO/24779</t>
  </si>
  <si>
    <t>PL/DO/25086</t>
  </si>
  <si>
    <t>PL/DO/25178</t>
  </si>
  <si>
    <t>PL/DO/25194</t>
  </si>
  <si>
    <t>PL/DO/25261</t>
  </si>
  <si>
    <t>PL/DO/25262</t>
  </si>
  <si>
    <t>PL/DO/25263</t>
  </si>
  <si>
    <t>PL/DO/25467</t>
  </si>
  <si>
    <t>PL/DO/25468</t>
  </si>
  <si>
    <t>PL/DO/25469</t>
  </si>
  <si>
    <t>PL/DO/25470</t>
  </si>
  <si>
    <t>PL/DO/25511</t>
  </si>
  <si>
    <t>PL/DO/25728</t>
  </si>
  <si>
    <t>PL/DO/25866</t>
  </si>
  <si>
    <t>PL/DO/26096</t>
  </si>
  <si>
    <t>PL/DO/26111</t>
  </si>
  <si>
    <t>PL/DO/26116</t>
  </si>
  <si>
    <t>PL/DO/26117</t>
  </si>
  <si>
    <t>PL/DO/26211</t>
  </si>
  <si>
    <t>PL/DO/26212</t>
  </si>
  <si>
    <t>PL/DO/26319</t>
  </si>
  <si>
    <t>PL/DO/26331</t>
  </si>
  <si>
    <t>PL/DO/26340</t>
  </si>
  <si>
    <t>PL/DO/26349</t>
  </si>
  <si>
    <t>PL/DO/26625</t>
  </si>
  <si>
    <t>PL/DO/26626</t>
  </si>
  <si>
    <t>PL/DO/26714</t>
  </si>
  <si>
    <t>PL/DO/26715</t>
  </si>
  <si>
    <t>PL/DO/26745</t>
  </si>
  <si>
    <t>PL/DO/26762</t>
  </si>
  <si>
    <t>PL/MA/20958</t>
  </si>
  <si>
    <t>PL/MA/21014</t>
  </si>
  <si>
    <t>PL/MA/21051</t>
  </si>
  <si>
    <t>PL/MA/21208</t>
  </si>
  <si>
    <t>PL/MA/21386</t>
  </si>
  <si>
    <t>PL/MA/21399</t>
  </si>
  <si>
    <t>PL/MA/21400</t>
  </si>
  <si>
    <t>PL/MA/21636</t>
  </si>
  <si>
    <t>PL/MA/21854</t>
  </si>
  <si>
    <t>PL/MA/21863</t>
  </si>
  <si>
    <t>PL/MA/22020</t>
  </si>
  <si>
    <t>PL/MA/22022</t>
  </si>
  <si>
    <t>PL/MA/22023</t>
  </si>
  <si>
    <t>PL/MA/22087</t>
  </si>
  <si>
    <t>PL/MA/22207</t>
  </si>
  <si>
    <t>PL/MA/22208</t>
  </si>
  <si>
    <t>PL/MA/22210</t>
  </si>
  <si>
    <t>PL/MA/22417</t>
  </si>
  <si>
    <t>PL/MA/22423</t>
  </si>
  <si>
    <t>PL/MA/22471</t>
  </si>
  <si>
    <t>PL/MA/22476</t>
  </si>
  <si>
    <t>PL/MA/22484</t>
  </si>
  <si>
    <t>DD.CH.</t>
  </si>
  <si>
    <t>AMT.</t>
  </si>
  <si>
    <t>TO
M/S LAXMI ENTERPRISEES
C/O : M/S GODFREY PHILLIPS INDIA LTD
CANTONMENT ROAD, CUTTACK
GSTIN:  21ABYPA4621Q1ZD</t>
  </si>
  <si>
    <t xml:space="preserve">Bill Date:  05/04/2024
Bill NO : 43184
Total Amount: 16775.00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</si>
</sst>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828675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067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C4" t="str">
            <v>JAJPUR TOWN</v>
          </cell>
          <cell r="D4">
            <v>51</v>
          </cell>
          <cell r="E4">
            <v>8</v>
          </cell>
        </row>
        <row r="5">
          <cell r="C5" t="str">
            <v>JAJPUR ROAD</v>
          </cell>
          <cell r="D5">
            <v>51</v>
          </cell>
          <cell r="E5">
            <v>8</v>
          </cell>
        </row>
        <row r="6">
          <cell r="C6" t="str">
            <v>NIMAPARA</v>
          </cell>
          <cell r="D6">
            <v>51</v>
          </cell>
          <cell r="E6">
            <v>8</v>
          </cell>
        </row>
        <row r="7">
          <cell r="C7" t="str">
            <v>PURI</v>
          </cell>
          <cell r="D7">
            <v>51</v>
          </cell>
          <cell r="E7">
            <v>8</v>
          </cell>
        </row>
        <row r="8">
          <cell r="C8" t="str">
            <v>KEONJHAR</v>
          </cell>
          <cell r="D8">
            <v>51</v>
          </cell>
          <cell r="E8">
            <v>8</v>
          </cell>
        </row>
        <row r="9">
          <cell r="C9" t="str">
            <v>KENDRAPARA</v>
          </cell>
          <cell r="D9">
            <v>51</v>
          </cell>
          <cell r="E9">
            <v>8</v>
          </cell>
        </row>
        <row r="10">
          <cell r="C10" t="str">
            <v>BARIPADA</v>
          </cell>
          <cell r="D10">
            <v>51</v>
          </cell>
          <cell r="E10">
            <v>8</v>
          </cell>
        </row>
        <row r="11">
          <cell r="C11" t="str">
            <v>BHANJANAGAR</v>
          </cell>
          <cell r="D11">
            <v>51</v>
          </cell>
          <cell r="E11">
            <v>15</v>
          </cell>
        </row>
        <row r="12">
          <cell r="C12" t="str">
            <v>JANHA</v>
          </cell>
          <cell r="D12">
            <v>51</v>
          </cell>
          <cell r="E12">
            <v>15</v>
          </cell>
        </row>
        <row r="13">
          <cell r="C13" t="str">
            <v>BALASORE</v>
          </cell>
          <cell r="D13">
            <v>51</v>
          </cell>
          <cell r="E13">
            <v>8</v>
          </cell>
        </row>
        <row r="14">
          <cell r="C14" t="str">
            <v>PIPILI</v>
          </cell>
          <cell r="D14">
            <v>51</v>
          </cell>
          <cell r="E14">
            <v>8</v>
          </cell>
        </row>
        <row r="15">
          <cell r="C15" t="str">
            <v>BAHUGRAM</v>
          </cell>
          <cell r="D15">
            <v>51</v>
          </cell>
          <cell r="E15">
            <v>8</v>
          </cell>
        </row>
        <row r="16">
          <cell r="C16" t="str">
            <v>KAKATPUR</v>
          </cell>
          <cell r="D16">
            <v>51</v>
          </cell>
          <cell r="E16">
            <v>8</v>
          </cell>
        </row>
        <row r="17">
          <cell r="C17" t="str">
            <v>AMARESWAR</v>
          </cell>
          <cell r="D17">
            <v>51</v>
          </cell>
          <cell r="E17">
            <v>8</v>
          </cell>
        </row>
        <row r="18">
          <cell r="C18" t="str">
            <v>ANGUL</v>
          </cell>
          <cell r="D18">
            <v>51</v>
          </cell>
          <cell r="E18">
            <v>8</v>
          </cell>
        </row>
        <row r="19">
          <cell r="C19" t="str">
            <v>JEYPORE</v>
          </cell>
          <cell r="D19">
            <v>51</v>
          </cell>
          <cell r="E19">
            <v>8</v>
          </cell>
        </row>
        <row r="20">
          <cell r="C20" t="str">
            <v>DHENKANAL</v>
          </cell>
          <cell r="D20">
            <v>51</v>
          </cell>
          <cell r="E20">
            <v>8</v>
          </cell>
        </row>
        <row r="21">
          <cell r="C21" t="str">
            <v>BHADRAK</v>
          </cell>
          <cell r="D21">
            <v>51</v>
          </cell>
          <cell r="E21">
            <v>8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P2" sqref="P2"/>
    </sheetView>
  </sheetViews>
  <sheetFormatPr defaultRowHeight="15"/>
  <cols>
    <col min="1" max="1" width="3.5703125" style="1" customWidth="1"/>
    <col min="2" max="2" width="10.42578125" style="1" customWidth="1"/>
    <col min="3" max="3" width="13.28515625" style="1" customWidth="1"/>
    <col min="4" max="4" width="6.42578125" style="1" bestFit="1" customWidth="1"/>
    <col min="5" max="5" width="15.28515625" style="1" customWidth="1"/>
    <col min="6" max="6" width="9.85546875" style="1" bestFit="1" customWidth="1"/>
    <col min="7" max="7" width="5.42578125" style="1" bestFit="1" customWidth="1"/>
    <col min="8" max="8" width="6.5703125" style="2" customWidth="1"/>
    <col min="9" max="9" width="6.5703125" style="2" bestFit="1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20"/>
    </row>
    <row r="2" spans="1:11" ht="90" customHeight="1">
      <c r="A2" s="15" t="s">
        <v>155</v>
      </c>
      <c r="B2" s="16"/>
      <c r="C2" s="16"/>
      <c r="D2" s="16"/>
      <c r="E2" s="17"/>
      <c r="F2" s="18" t="s">
        <v>156</v>
      </c>
      <c r="G2" s="19"/>
      <c r="H2" s="19"/>
      <c r="I2" s="19"/>
      <c r="J2" s="19"/>
      <c r="K2" s="20"/>
    </row>
    <row r="3" spans="1:11" s="11" customFormat="1" ht="15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15</v>
      </c>
      <c r="F3" s="9" t="s">
        <v>16</v>
      </c>
      <c r="G3" s="9" t="s">
        <v>17</v>
      </c>
      <c r="H3" s="10" t="s">
        <v>18</v>
      </c>
      <c r="I3" s="10" t="s">
        <v>153</v>
      </c>
      <c r="J3" s="10" t="s">
        <v>19</v>
      </c>
      <c r="K3" s="10" t="s">
        <v>154</v>
      </c>
    </row>
    <row r="4" spans="1:11" ht="15" customHeight="1">
      <c r="A4" s="12">
        <v>1</v>
      </c>
      <c r="B4" s="7" t="s">
        <v>21</v>
      </c>
      <c r="C4" s="7" t="s">
        <v>97</v>
      </c>
      <c r="D4" s="8" t="s">
        <v>95</v>
      </c>
      <c r="E4" s="7" t="s">
        <v>9</v>
      </c>
      <c r="F4" s="7" t="s">
        <v>37</v>
      </c>
      <c r="G4" s="7">
        <v>5</v>
      </c>
      <c r="H4" s="5">
        <f>VLOOKUP(E4,[1]GODFRAY!$C$4:$D$196,2,)</f>
        <v>51</v>
      </c>
      <c r="I4" s="5">
        <f>VLOOKUP(E4,[1]GODFRAY!$C$4:$E$54,3,)*G4</f>
        <v>40</v>
      </c>
      <c r="J4" s="5">
        <v>20</v>
      </c>
      <c r="K4" s="5">
        <f t="shared" ref="K4:K35" si="0">G4*H4+I4+J4</f>
        <v>315</v>
      </c>
    </row>
    <row r="5" spans="1:11" ht="15" customHeight="1">
      <c r="A5" s="12">
        <v>2</v>
      </c>
      <c r="B5" s="7" t="s">
        <v>21</v>
      </c>
      <c r="C5" s="7" t="s">
        <v>96</v>
      </c>
      <c r="D5" s="8" t="s">
        <v>95</v>
      </c>
      <c r="E5" s="7" t="s">
        <v>7</v>
      </c>
      <c r="F5" s="7" t="s">
        <v>38</v>
      </c>
      <c r="G5" s="7">
        <v>9</v>
      </c>
      <c r="H5" s="5">
        <f>VLOOKUP(E5,[1]GODFRAY!$C$4:$D$196,2,)</f>
        <v>51</v>
      </c>
      <c r="I5" s="5">
        <f>VLOOKUP(E5,[1]GODFRAY!$C$4:$E$54,3,)*G5</f>
        <v>72</v>
      </c>
      <c r="J5" s="5">
        <v>20</v>
      </c>
      <c r="K5" s="5">
        <f t="shared" si="0"/>
        <v>551</v>
      </c>
    </row>
    <row r="6" spans="1:11" ht="15" customHeight="1">
      <c r="A6" s="12">
        <v>3</v>
      </c>
      <c r="B6" s="7" t="s">
        <v>21</v>
      </c>
      <c r="C6" s="7" t="s">
        <v>100</v>
      </c>
      <c r="D6" s="8" t="s">
        <v>95</v>
      </c>
      <c r="E6" s="7" t="s">
        <v>12</v>
      </c>
      <c r="F6" s="7" t="s">
        <v>41</v>
      </c>
      <c r="G6" s="7">
        <v>2</v>
      </c>
      <c r="H6" s="5">
        <f>VLOOKUP(E6,[1]GODFRAY!$C$4:$D$196,2,)</f>
        <v>51</v>
      </c>
      <c r="I6" s="5">
        <f>VLOOKUP(E6,[1]GODFRAY!$C$4:$E$54,3,)*G6</f>
        <v>16</v>
      </c>
      <c r="J6" s="5">
        <v>20</v>
      </c>
      <c r="K6" s="5">
        <f t="shared" si="0"/>
        <v>138</v>
      </c>
    </row>
    <row r="7" spans="1:11" ht="15" customHeight="1">
      <c r="A7" s="12">
        <v>4</v>
      </c>
      <c r="B7" s="7" t="s">
        <v>21</v>
      </c>
      <c r="C7" s="7" t="s">
        <v>131</v>
      </c>
      <c r="D7" s="8" t="s">
        <v>95</v>
      </c>
      <c r="E7" s="7" t="s">
        <v>10</v>
      </c>
      <c r="F7" s="7" t="s">
        <v>72</v>
      </c>
      <c r="G7" s="7">
        <v>1</v>
      </c>
      <c r="H7" s="5">
        <f>VLOOKUP(E7,[1]GODFRAY!$C$4:$D$196,2,)</f>
        <v>51</v>
      </c>
      <c r="I7" s="5">
        <f>VLOOKUP(E7,[1]GODFRAY!$C$4:$E$54,3,)*G7</f>
        <v>8</v>
      </c>
      <c r="J7" s="5">
        <v>20</v>
      </c>
      <c r="K7" s="5">
        <f t="shared" si="0"/>
        <v>79</v>
      </c>
    </row>
    <row r="8" spans="1:11" ht="15" customHeight="1">
      <c r="A8" s="12">
        <v>5</v>
      </c>
      <c r="B8" s="7" t="s">
        <v>22</v>
      </c>
      <c r="C8" s="7" t="s">
        <v>98</v>
      </c>
      <c r="D8" s="8" t="s">
        <v>95</v>
      </c>
      <c r="E8" s="7" t="s">
        <v>14</v>
      </c>
      <c r="F8" s="7" t="s">
        <v>39</v>
      </c>
      <c r="G8" s="7">
        <v>15</v>
      </c>
      <c r="H8" s="5">
        <f>VLOOKUP(E8,[1]GODFRAY!$C$4:$D$196,2,)</f>
        <v>51</v>
      </c>
      <c r="I8" s="5">
        <f>VLOOKUP(E8,[1]GODFRAY!$C$4:$E$54,3,)*G8</f>
        <v>120</v>
      </c>
      <c r="J8" s="5">
        <v>20</v>
      </c>
      <c r="K8" s="5">
        <f t="shared" si="0"/>
        <v>905</v>
      </c>
    </row>
    <row r="9" spans="1:11" ht="15" customHeight="1">
      <c r="A9" s="12">
        <v>6</v>
      </c>
      <c r="B9" s="7" t="s">
        <v>22</v>
      </c>
      <c r="C9" s="7" t="s">
        <v>101</v>
      </c>
      <c r="D9" s="8" t="s">
        <v>95</v>
      </c>
      <c r="E9" s="7" t="s">
        <v>12</v>
      </c>
      <c r="F9" s="7" t="s">
        <v>42</v>
      </c>
      <c r="G9" s="7">
        <v>1</v>
      </c>
      <c r="H9" s="5">
        <f>VLOOKUP(E9,[1]GODFRAY!$C$4:$D$196,2,)</f>
        <v>51</v>
      </c>
      <c r="I9" s="5">
        <f>VLOOKUP(E9,[1]GODFRAY!$C$4:$E$54,3,)*G9</f>
        <v>8</v>
      </c>
      <c r="J9" s="5">
        <v>20</v>
      </c>
      <c r="K9" s="5">
        <f t="shared" si="0"/>
        <v>79</v>
      </c>
    </row>
    <row r="10" spans="1:11" ht="15" customHeight="1">
      <c r="A10" s="12">
        <v>7</v>
      </c>
      <c r="B10" s="7" t="s">
        <v>22</v>
      </c>
      <c r="C10" s="7" t="s">
        <v>132</v>
      </c>
      <c r="D10" s="8" t="s">
        <v>95</v>
      </c>
      <c r="E10" s="7" t="s">
        <v>13</v>
      </c>
      <c r="F10" s="7" t="s">
        <v>73</v>
      </c>
      <c r="G10" s="7">
        <v>1</v>
      </c>
      <c r="H10" s="5">
        <f>VLOOKUP(E10,[1]GODFRAY!$C$4:$D$196,2,)</f>
        <v>51</v>
      </c>
      <c r="I10" s="5">
        <f>VLOOKUP(E10,[1]GODFRAY!$C$4:$E$54,3,)*G10</f>
        <v>8</v>
      </c>
      <c r="J10" s="5">
        <v>20</v>
      </c>
      <c r="K10" s="5">
        <f t="shared" si="0"/>
        <v>79</v>
      </c>
    </row>
    <row r="11" spans="1:11" ht="15" customHeight="1">
      <c r="A11" s="12">
        <v>8</v>
      </c>
      <c r="B11" s="7" t="s">
        <v>22</v>
      </c>
      <c r="C11" s="7" t="s">
        <v>133</v>
      </c>
      <c r="D11" s="8" t="s">
        <v>95</v>
      </c>
      <c r="E11" s="7" t="s">
        <v>11</v>
      </c>
      <c r="F11" s="7" t="s">
        <v>74</v>
      </c>
      <c r="G11" s="7">
        <v>1</v>
      </c>
      <c r="H11" s="5">
        <f>VLOOKUP(E11,[1]GODFRAY!$C$4:$D$196,2,)</f>
        <v>51</v>
      </c>
      <c r="I11" s="5">
        <f>VLOOKUP(E11,[1]GODFRAY!$C$4:$E$54,3,)*G11</f>
        <v>8</v>
      </c>
      <c r="J11" s="5">
        <v>20</v>
      </c>
      <c r="K11" s="5">
        <f t="shared" si="0"/>
        <v>79</v>
      </c>
    </row>
    <row r="12" spans="1:11" ht="15" customHeight="1">
      <c r="A12" s="12">
        <v>9</v>
      </c>
      <c r="B12" s="7" t="s">
        <v>23</v>
      </c>
      <c r="C12" s="7" t="s">
        <v>99</v>
      </c>
      <c r="D12" s="8" t="s">
        <v>95</v>
      </c>
      <c r="E12" s="7" t="s">
        <v>6</v>
      </c>
      <c r="F12" s="7" t="s">
        <v>40</v>
      </c>
      <c r="G12" s="7">
        <v>9</v>
      </c>
      <c r="H12" s="5">
        <f>VLOOKUP(E12,[1]GODFRAY!$C$4:$D$196,2,)</f>
        <v>51</v>
      </c>
      <c r="I12" s="5">
        <f>VLOOKUP(E12,[1]GODFRAY!$C$4:$E$54,3,)*G12</f>
        <v>72</v>
      </c>
      <c r="J12" s="5">
        <v>20</v>
      </c>
      <c r="K12" s="5">
        <f t="shared" si="0"/>
        <v>551</v>
      </c>
    </row>
    <row r="13" spans="1:11" ht="15" customHeight="1">
      <c r="A13" s="12">
        <v>10</v>
      </c>
      <c r="B13" s="7" t="s">
        <v>36</v>
      </c>
      <c r="C13" s="7" t="s">
        <v>134</v>
      </c>
      <c r="D13" s="8" t="s">
        <v>95</v>
      </c>
      <c r="E13" s="7" t="s">
        <v>11</v>
      </c>
      <c r="F13" s="7" t="s">
        <v>75</v>
      </c>
      <c r="G13" s="7">
        <v>2</v>
      </c>
      <c r="H13" s="5">
        <f>VLOOKUP(E13,[1]GODFRAY!$C$4:$D$196,2,)</f>
        <v>51</v>
      </c>
      <c r="I13" s="5">
        <f>VLOOKUP(E13,[1]GODFRAY!$C$4:$E$54,3,)*G13</f>
        <v>16</v>
      </c>
      <c r="J13" s="5">
        <v>20</v>
      </c>
      <c r="K13" s="5">
        <f t="shared" si="0"/>
        <v>138</v>
      </c>
    </row>
    <row r="14" spans="1:11" ht="15" customHeight="1">
      <c r="A14" s="12">
        <v>11</v>
      </c>
      <c r="B14" s="7" t="s">
        <v>24</v>
      </c>
      <c r="C14" s="7" t="s">
        <v>102</v>
      </c>
      <c r="D14" s="8" t="s">
        <v>95</v>
      </c>
      <c r="E14" s="7" t="s">
        <v>9</v>
      </c>
      <c r="F14" s="7" t="s">
        <v>43</v>
      </c>
      <c r="G14" s="7">
        <v>2</v>
      </c>
      <c r="H14" s="5">
        <f>VLOOKUP(E14,[1]GODFRAY!$C$4:$D$196,2,)</f>
        <v>51</v>
      </c>
      <c r="I14" s="5">
        <f>VLOOKUP(E14,[1]GODFRAY!$C$4:$E$54,3,)*G14</f>
        <v>16</v>
      </c>
      <c r="J14" s="5">
        <v>20</v>
      </c>
      <c r="K14" s="5">
        <f t="shared" si="0"/>
        <v>138</v>
      </c>
    </row>
    <row r="15" spans="1:11" ht="15" customHeight="1">
      <c r="A15" s="12">
        <v>12</v>
      </c>
      <c r="B15" s="7" t="s">
        <v>24</v>
      </c>
      <c r="C15" s="7" t="s">
        <v>103</v>
      </c>
      <c r="D15" s="8" t="s">
        <v>95</v>
      </c>
      <c r="E15" s="7" t="s">
        <v>12</v>
      </c>
      <c r="F15" s="7" t="s">
        <v>44</v>
      </c>
      <c r="G15" s="7">
        <v>1</v>
      </c>
      <c r="H15" s="5">
        <f>VLOOKUP(E15,[1]GODFRAY!$C$4:$D$196,2,)</f>
        <v>51</v>
      </c>
      <c r="I15" s="5">
        <f>VLOOKUP(E15,[1]GODFRAY!$C$4:$E$54,3,)*G15</f>
        <v>8</v>
      </c>
      <c r="J15" s="5">
        <v>20</v>
      </c>
      <c r="K15" s="5">
        <f t="shared" si="0"/>
        <v>79</v>
      </c>
    </row>
    <row r="16" spans="1:11" ht="15" customHeight="1">
      <c r="A16" s="12">
        <v>13</v>
      </c>
      <c r="B16" s="7" t="s">
        <v>24</v>
      </c>
      <c r="C16" s="7" t="s">
        <v>104</v>
      </c>
      <c r="D16" s="8" t="s">
        <v>95</v>
      </c>
      <c r="E16" s="7" t="s">
        <v>7</v>
      </c>
      <c r="F16" s="7" t="s">
        <v>45</v>
      </c>
      <c r="G16" s="7">
        <v>13</v>
      </c>
      <c r="H16" s="5">
        <f>VLOOKUP(E16,[1]GODFRAY!$C$4:$D$196,2,)</f>
        <v>51</v>
      </c>
      <c r="I16" s="5">
        <f>VLOOKUP(E16,[1]GODFRAY!$C$4:$E$54,3,)*G16</f>
        <v>104</v>
      </c>
      <c r="J16" s="5">
        <v>20</v>
      </c>
      <c r="K16" s="5">
        <f t="shared" si="0"/>
        <v>787</v>
      </c>
    </row>
    <row r="17" spans="1:11" ht="15" customHeight="1">
      <c r="A17" s="12">
        <v>14</v>
      </c>
      <c r="B17" s="7" t="s">
        <v>25</v>
      </c>
      <c r="C17" s="7" t="s">
        <v>105</v>
      </c>
      <c r="D17" s="8" t="s">
        <v>95</v>
      </c>
      <c r="E17" s="7" t="s">
        <v>6</v>
      </c>
      <c r="F17" s="7" t="s">
        <v>46</v>
      </c>
      <c r="G17" s="7">
        <v>5</v>
      </c>
      <c r="H17" s="5">
        <f>VLOOKUP(E17,[1]GODFRAY!$C$4:$D$196,2,)</f>
        <v>51</v>
      </c>
      <c r="I17" s="5">
        <f>VLOOKUP(E17,[1]GODFRAY!$C$4:$E$54,3,)*G17</f>
        <v>40</v>
      </c>
      <c r="J17" s="5">
        <v>20</v>
      </c>
      <c r="K17" s="5">
        <f t="shared" si="0"/>
        <v>315</v>
      </c>
    </row>
    <row r="18" spans="1:11" ht="15" customHeight="1">
      <c r="A18" s="12">
        <v>15</v>
      </c>
      <c r="B18" s="7" t="s">
        <v>25</v>
      </c>
      <c r="C18" s="7" t="s">
        <v>106</v>
      </c>
      <c r="D18" s="8" t="s">
        <v>95</v>
      </c>
      <c r="E18" s="7" t="s">
        <v>7</v>
      </c>
      <c r="F18" s="7" t="s">
        <v>47</v>
      </c>
      <c r="G18" s="7">
        <v>1</v>
      </c>
      <c r="H18" s="5">
        <f>VLOOKUP(E18,[1]GODFRAY!$C$4:$D$196,2,)</f>
        <v>51</v>
      </c>
      <c r="I18" s="5">
        <f>VLOOKUP(E18,[1]GODFRAY!$C$4:$E$54,3,)*G18</f>
        <v>8</v>
      </c>
      <c r="J18" s="5">
        <v>20</v>
      </c>
      <c r="K18" s="5">
        <f t="shared" si="0"/>
        <v>79</v>
      </c>
    </row>
    <row r="19" spans="1:11" ht="15" customHeight="1">
      <c r="A19" s="12">
        <v>16</v>
      </c>
      <c r="B19" s="7" t="s">
        <v>25</v>
      </c>
      <c r="C19" s="7" t="s">
        <v>107</v>
      </c>
      <c r="D19" s="8" t="s">
        <v>95</v>
      </c>
      <c r="E19" s="7" t="s">
        <v>9</v>
      </c>
      <c r="F19" s="7" t="s">
        <v>48</v>
      </c>
      <c r="G19" s="7">
        <v>2</v>
      </c>
      <c r="H19" s="5">
        <f>VLOOKUP(E19,[1]GODFRAY!$C$4:$D$196,2,)</f>
        <v>51</v>
      </c>
      <c r="I19" s="5">
        <f>VLOOKUP(E19,[1]GODFRAY!$C$4:$E$54,3,)*G19</f>
        <v>16</v>
      </c>
      <c r="J19" s="5">
        <v>20</v>
      </c>
      <c r="K19" s="5">
        <f t="shared" si="0"/>
        <v>138</v>
      </c>
    </row>
    <row r="20" spans="1:11" ht="15" customHeight="1">
      <c r="A20" s="12">
        <v>17</v>
      </c>
      <c r="B20" s="7" t="s">
        <v>25</v>
      </c>
      <c r="C20" s="7" t="s">
        <v>135</v>
      </c>
      <c r="D20" s="8" t="s">
        <v>95</v>
      </c>
      <c r="E20" s="7" t="s">
        <v>13</v>
      </c>
      <c r="F20" s="7" t="s">
        <v>76</v>
      </c>
      <c r="G20" s="7">
        <v>3</v>
      </c>
      <c r="H20" s="5">
        <f>VLOOKUP(E20,[1]GODFRAY!$C$4:$D$196,2,)</f>
        <v>51</v>
      </c>
      <c r="I20" s="5">
        <f>VLOOKUP(E20,[1]GODFRAY!$C$4:$E$54,3,)*G20</f>
        <v>24</v>
      </c>
      <c r="J20" s="5">
        <v>20</v>
      </c>
      <c r="K20" s="5">
        <f t="shared" si="0"/>
        <v>197</v>
      </c>
    </row>
    <row r="21" spans="1:11" ht="15" customHeight="1">
      <c r="A21" s="12">
        <v>18</v>
      </c>
      <c r="B21" s="7" t="s">
        <v>25</v>
      </c>
      <c r="C21" s="7" t="s">
        <v>136</v>
      </c>
      <c r="D21" s="8" t="s">
        <v>95</v>
      </c>
      <c r="E21" s="7" t="s">
        <v>11</v>
      </c>
      <c r="F21" s="7" t="s">
        <v>77</v>
      </c>
      <c r="G21" s="7">
        <v>2</v>
      </c>
      <c r="H21" s="5">
        <f>VLOOKUP(E21,[1]GODFRAY!$C$4:$D$196,2,)</f>
        <v>51</v>
      </c>
      <c r="I21" s="5">
        <f>VLOOKUP(E21,[1]GODFRAY!$C$4:$E$54,3,)*G21</f>
        <v>16</v>
      </c>
      <c r="J21" s="5">
        <v>20</v>
      </c>
      <c r="K21" s="5">
        <f t="shared" si="0"/>
        <v>138</v>
      </c>
    </row>
    <row r="22" spans="1:11" ht="15" customHeight="1">
      <c r="A22" s="12">
        <v>19</v>
      </c>
      <c r="B22" s="7" t="s">
        <v>25</v>
      </c>
      <c r="C22" s="7" t="s">
        <v>137</v>
      </c>
      <c r="D22" s="8" t="s">
        <v>95</v>
      </c>
      <c r="E22" s="7" t="s">
        <v>10</v>
      </c>
      <c r="F22" s="7" t="s">
        <v>78</v>
      </c>
      <c r="G22" s="7">
        <v>2</v>
      </c>
      <c r="H22" s="5">
        <f>VLOOKUP(E22,[1]GODFRAY!$C$4:$D$196,2,)</f>
        <v>51</v>
      </c>
      <c r="I22" s="5">
        <f>VLOOKUP(E22,[1]GODFRAY!$C$4:$E$54,3,)*G22</f>
        <v>16</v>
      </c>
      <c r="J22" s="5">
        <v>20</v>
      </c>
      <c r="K22" s="5">
        <f t="shared" si="0"/>
        <v>138</v>
      </c>
    </row>
    <row r="23" spans="1:11" ht="15" customHeight="1">
      <c r="A23" s="12">
        <v>20</v>
      </c>
      <c r="B23" s="7" t="s">
        <v>26</v>
      </c>
      <c r="C23" s="7" t="s">
        <v>108</v>
      </c>
      <c r="D23" s="8" t="s">
        <v>95</v>
      </c>
      <c r="E23" s="7" t="s">
        <v>12</v>
      </c>
      <c r="F23" s="7" t="s">
        <v>49</v>
      </c>
      <c r="G23" s="7">
        <v>8</v>
      </c>
      <c r="H23" s="5">
        <f>VLOOKUP(E23,[1]GODFRAY!$C$4:$D$196,2,)</f>
        <v>51</v>
      </c>
      <c r="I23" s="5">
        <f>VLOOKUP(E23,[1]GODFRAY!$C$4:$E$54,3,)*G23</f>
        <v>64</v>
      </c>
      <c r="J23" s="5">
        <v>20</v>
      </c>
      <c r="K23" s="5">
        <f t="shared" si="0"/>
        <v>492</v>
      </c>
    </row>
    <row r="24" spans="1:11" ht="15" customHeight="1">
      <c r="A24" s="12">
        <v>21</v>
      </c>
      <c r="B24" s="7" t="s">
        <v>26</v>
      </c>
      <c r="C24" s="7" t="s">
        <v>109</v>
      </c>
      <c r="D24" s="8" t="s">
        <v>95</v>
      </c>
      <c r="E24" s="7" t="s">
        <v>7</v>
      </c>
      <c r="F24" s="7" t="s">
        <v>50</v>
      </c>
      <c r="G24" s="7">
        <v>6</v>
      </c>
      <c r="H24" s="5">
        <f>VLOOKUP(E24,[1]GODFRAY!$C$4:$D$196,2,)</f>
        <v>51</v>
      </c>
      <c r="I24" s="5">
        <f>VLOOKUP(E24,[1]GODFRAY!$C$4:$E$54,3,)*G24</f>
        <v>48</v>
      </c>
      <c r="J24" s="5">
        <v>20</v>
      </c>
      <c r="K24" s="5">
        <f t="shared" si="0"/>
        <v>374</v>
      </c>
    </row>
    <row r="25" spans="1:11" ht="15" customHeight="1">
      <c r="A25" s="12">
        <v>22</v>
      </c>
      <c r="B25" s="7" t="s">
        <v>26</v>
      </c>
      <c r="C25" s="7" t="s">
        <v>110</v>
      </c>
      <c r="D25" s="8" t="s">
        <v>95</v>
      </c>
      <c r="E25" s="7" t="s">
        <v>6</v>
      </c>
      <c r="F25" s="7" t="s">
        <v>51</v>
      </c>
      <c r="G25" s="7">
        <v>4</v>
      </c>
      <c r="H25" s="5">
        <f>VLOOKUP(E25,[1]GODFRAY!$C$4:$D$196,2,)</f>
        <v>51</v>
      </c>
      <c r="I25" s="5">
        <f>VLOOKUP(E25,[1]GODFRAY!$C$4:$E$54,3,)*G25</f>
        <v>32</v>
      </c>
      <c r="J25" s="5">
        <v>20</v>
      </c>
      <c r="K25" s="5">
        <f t="shared" si="0"/>
        <v>256</v>
      </c>
    </row>
    <row r="26" spans="1:11" ht="15" customHeight="1">
      <c r="A26" s="12">
        <v>23</v>
      </c>
      <c r="B26" s="7" t="s">
        <v>26</v>
      </c>
      <c r="C26" s="7" t="s">
        <v>111</v>
      </c>
      <c r="D26" s="8" t="s">
        <v>95</v>
      </c>
      <c r="E26" s="7" t="s">
        <v>9</v>
      </c>
      <c r="F26" s="7" t="s">
        <v>52</v>
      </c>
      <c r="G26" s="7">
        <v>4</v>
      </c>
      <c r="H26" s="5">
        <f>VLOOKUP(E26,[1]GODFRAY!$C$4:$D$196,2,)</f>
        <v>51</v>
      </c>
      <c r="I26" s="5">
        <f>VLOOKUP(E26,[1]GODFRAY!$C$4:$E$54,3,)*G26</f>
        <v>32</v>
      </c>
      <c r="J26" s="5">
        <v>20</v>
      </c>
      <c r="K26" s="5">
        <f t="shared" si="0"/>
        <v>256</v>
      </c>
    </row>
    <row r="27" spans="1:11" ht="15" customHeight="1">
      <c r="A27" s="12">
        <v>24</v>
      </c>
      <c r="B27" s="7" t="s">
        <v>27</v>
      </c>
      <c r="C27" s="7" t="s">
        <v>112</v>
      </c>
      <c r="D27" s="8" t="s">
        <v>95</v>
      </c>
      <c r="E27" s="7" t="s">
        <v>14</v>
      </c>
      <c r="F27" s="7" t="s">
        <v>53</v>
      </c>
      <c r="G27" s="7">
        <v>7</v>
      </c>
      <c r="H27" s="5">
        <f>VLOOKUP(E27,[1]GODFRAY!$C$4:$D$196,2,)</f>
        <v>51</v>
      </c>
      <c r="I27" s="5">
        <f>VLOOKUP(E27,[1]GODFRAY!$C$4:$E$54,3,)*G27</f>
        <v>56</v>
      </c>
      <c r="J27" s="5">
        <v>20</v>
      </c>
      <c r="K27" s="5">
        <f t="shared" si="0"/>
        <v>433</v>
      </c>
    </row>
    <row r="28" spans="1:11" ht="15" customHeight="1">
      <c r="A28" s="12">
        <v>25</v>
      </c>
      <c r="B28" s="7" t="s">
        <v>27</v>
      </c>
      <c r="C28" s="7" t="s">
        <v>138</v>
      </c>
      <c r="D28" s="8" t="s">
        <v>95</v>
      </c>
      <c r="E28" s="7" t="s">
        <v>11</v>
      </c>
      <c r="F28" s="7" t="s">
        <v>79</v>
      </c>
      <c r="G28" s="7">
        <v>2</v>
      </c>
      <c r="H28" s="5">
        <f>VLOOKUP(E28,[1]GODFRAY!$C$4:$D$196,2,)</f>
        <v>51</v>
      </c>
      <c r="I28" s="5">
        <f>VLOOKUP(E28,[1]GODFRAY!$C$4:$E$54,3,)*G28</f>
        <v>16</v>
      </c>
      <c r="J28" s="5">
        <v>20</v>
      </c>
      <c r="K28" s="5">
        <f t="shared" si="0"/>
        <v>138</v>
      </c>
    </row>
    <row r="29" spans="1:11" ht="15" customHeight="1">
      <c r="A29" s="12">
        <v>26</v>
      </c>
      <c r="B29" s="7" t="s">
        <v>28</v>
      </c>
      <c r="C29" s="7" t="s">
        <v>113</v>
      </c>
      <c r="D29" s="8" t="s">
        <v>95</v>
      </c>
      <c r="E29" s="7" t="s">
        <v>7</v>
      </c>
      <c r="F29" s="7" t="s">
        <v>54</v>
      </c>
      <c r="G29" s="7">
        <v>2</v>
      </c>
      <c r="H29" s="5">
        <f>VLOOKUP(E29,[1]GODFRAY!$C$4:$D$196,2,)</f>
        <v>51</v>
      </c>
      <c r="I29" s="5">
        <f>VLOOKUP(E29,[1]GODFRAY!$C$4:$E$54,3,)*G29</f>
        <v>16</v>
      </c>
      <c r="J29" s="5">
        <v>20</v>
      </c>
      <c r="K29" s="5">
        <f t="shared" si="0"/>
        <v>138</v>
      </c>
    </row>
    <row r="30" spans="1:11" ht="15" customHeight="1">
      <c r="A30" s="12">
        <v>27</v>
      </c>
      <c r="B30" s="7" t="s">
        <v>29</v>
      </c>
      <c r="C30" s="7" t="s">
        <v>114</v>
      </c>
      <c r="D30" s="8" t="s">
        <v>95</v>
      </c>
      <c r="E30" s="7" t="s">
        <v>6</v>
      </c>
      <c r="F30" s="7" t="s">
        <v>55</v>
      </c>
      <c r="G30" s="7">
        <v>3</v>
      </c>
      <c r="H30" s="5">
        <f>VLOOKUP(E30,[1]GODFRAY!$C$4:$D$196,2,)</f>
        <v>51</v>
      </c>
      <c r="I30" s="5">
        <f>VLOOKUP(E30,[1]GODFRAY!$C$4:$E$54,3,)*G30</f>
        <v>24</v>
      </c>
      <c r="J30" s="5">
        <v>20</v>
      </c>
      <c r="K30" s="5">
        <f t="shared" si="0"/>
        <v>197</v>
      </c>
    </row>
    <row r="31" spans="1:11" ht="15" customHeight="1">
      <c r="A31" s="12">
        <v>28</v>
      </c>
      <c r="B31" s="7" t="s">
        <v>29</v>
      </c>
      <c r="C31" s="7" t="s">
        <v>139</v>
      </c>
      <c r="D31" s="8" t="s">
        <v>95</v>
      </c>
      <c r="E31" s="7" t="s">
        <v>10</v>
      </c>
      <c r="F31" s="7" t="s">
        <v>80</v>
      </c>
      <c r="G31" s="7">
        <v>2</v>
      </c>
      <c r="H31" s="5">
        <f>VLOOKUP(E31,[1]GODFRAY!$C$4:$D$196,2,)</f>
        <v>51</v>
      </c>
      <c r="I31" s="5">
        <f>VLOOKUP(E31,[1]GODFRAY!$C$4:$E$54,3,)*G31</f>
        <v>16</v>
      </c>
      <c r="J31" s="5">
        <v>20</v>
      </c>
      <c r="K31" s="5">
        <f t="shared" si="0"/>
        <v>138</v>
      </c>
    </row>
    <row r="32" spans="1:11" ht="15" customHeight="1">
      <c r="A32" s="12">
        <v>29</v>
      </c>
      <c r="B32" s="7" t="s">
        <v>29</v>
      </c>
      <c r="C32" s="7" t="s">
        <v>140</v>
      </c>
      <c r="D32" s="8" t="s">
        <v>95</v>
      </c>
      <c r="E32" s="7" t="s">
        <v>11</v>
      </c>
      <c r="F32" s="7" t="s">
        <v>81</v>
      </c>
      <c r="G32" s="7">
        <v>1</v>
      </c>
      <c r="H32" s="5">
        <f>VLOOKUP(E32,[1]GODFRAY!$C$4:$D$196,2,)</f>
        <v>51</v>
      </c>
      <c r="I32" s="5">
        <f>VLOOKUP(E32,[1]GODFRAY!$C$4:$E$54,3,)*G32</f>
        <v>8</v>
      </c>
      <c r="J32" s="5">
        <v>20</v>
      </c>
      <c r="K32" s="5">
        <f t="shared" si="0"/>
        <v>79</v>
      </c>
    </row>
    <row r="33" spans="1:11" ht="15" customHeight="1">
      <c r="A33" s="12">
        <v>30</v>
      </c>
      <c r="B33" s="7" t="s">
        <v>30</v>
      </c>
      <c r="C33" s="7" t="s">
        <v>115</v>
      </c>
      <c r="D33" s="8" t="s">
        <v>95</v>
      </c>
      <c r="E33" s="7" t="s">
        <v>7</v>
      </c>
      <c r="F33" s="7" t="s">
        <v>56</v>
      </c>
      <c r="G33" s="7">
        <v>8</v>
      </c>
      <c r="H33" s="5">
        <f>VLOOKUP(E33,[1]GODFRAY!$C$4:$D$196,2,)</f>
        <v>51</v>
      </c>
      <c r="I33" s="5">
        <f>VLOOKUP(E33,[1]GODFRAY!$C$4:$E$54,3,)*G33</f>
        <v>64</v>
      </c>
      <c r="J33" s="5">
        <v>20</v>
      </c>
      <c r="K33" s="5">
        <f t="shared" si="0"/>
        <v>492</v>
      </c>
    </row>
    <row r="34" spans="1:11" ht="15" customHeight="1">
      <c r="A34" s="12">
        <v>31</v>
      </c>
      <c r="B34" s="7" t="s">
        <v>30</v>
      </c>
      <c r="C34" s="7" t="s">
        <v>141</v>
      </c>
      <c r="D34" s="8" t="s">
        <v>95</v>
      </c>
      <c r="E34" s="7" t="s">
        <v>13</v>
      </c>
      <c r="F34" s="7" t="s">
        <v>82</v>
      </c>
      <c r="G34" s="7">
        <v>2</v>
      </c>
      <c r="H34" s="5">
        <f>VLOOKUP(E34,[1]GODFRAY!$C$4:$D$196,2,)</f>
        <v>51</v>
      </c>
      <c r="I34" s="5">
        <f>VLOOKUP(E34,[1]GODFRAY!$C$4:$E$54,3,)*G34</f>
        <v>16</v>
      </c>
      <c r="J34" s="5">
        <v>20</v>
      </c>
      <c r="K34" s="5">
        <f t="shared" si="0"/>
        <v>138</v>
      </c>
    </row>
    <row r="35" spans="1:11" ht="15" customHeight="1">
      <c r="A35" s="12">
        <v>32</v>
      </c>
      <c r="B35" s="7" t="s">
        <v>30</v>
      </c>
      <c r="C35" s="7" t="s">
        <v>142</v>
      </c>
      <c r="D35" s="8" t="s">
        <v>95</v>
      </c>
      <c r="E35" s="7" t="s">
        <v>11</v>
      </c>
      <c r="F35" s="7" t="s">
        <v>83</v>
      </c>
      <c r="G35" s="7">
        <v>2</v>
      </c>
      <c r="H35" s="5">
        <f>VLOOKUP(E35,[1]GODFRAY!$C$4:$D$196,2,)</f>
        <v>51</v>
      </c>
      <c r="I35" s="5">
        <f>VLOOKUP(E35,[1]GODFRAY!$C$4:$E$54,3,)*G35</f>
        <v>16</v>
      </c>
      <c r="J35" s="5">
        <v>20</v>
      </c>
      <c r="K35" s="5">
        <f t="shared" si="0"/>
        <v>138</v>
      </c>
    </row>
    <row r="36" spans="1:11" ht="15" customHeight="1">
      <c r="A36" s="12">
        <v>33</v>
      </c>
      <c r="B36" s="7" t="s">
        <v>30</v>
      </c>
      <c r="C36" s="7" t="s">
        <v>143</v>
      </c>
      <c r="D36" s="8" t="s">
        <v>95</v>
      </c>
      <c r="E36" s="7" t="s">
        <v>10</v>
      </c>
      <c r="F36" s="7" t="s">
        <v>84</v>
      </c>
      <c r="G36" s="7">
        <v>2</v>
      </c>
      <c r="H36" s="5">
        <f>VLOOKUP(E36,[1]GODFRAY!$C$4:$D$196,2,)</f>
        <v>51</v>
      </c>
      <c r="I36" s="5">
        <f>VLOOKUP(E36,[1]GODFRAY!$C$4:$E$54,3,)*G36</f>
        <v>16</v>
      </c>
      <c r="J36" s="5">
        <v>20</v>
      </c>
      <c r="K36" s="5">
        <f t="shared" ref="K36:K60" si="1">G36*H36+I36+J36</f>
        <v>138</v>
      </c>
    </row>
    <row r="37" spans="1:11" ht="15" customHeight="1">
      <c r="A37" s="12">
        <v>34</v>
      </c>
      <c r="B37" s="7" t="s">
        <v>31</v>
      </c>
      <c r="C37" s="7" t="s">
        <v>116</v>
      </c>
      <c r="D37" s="8" t="s">
        <v>95</v>
      </c>
      <c r="E37" s="7" t="s">
        <v>9</v>
      </c>
      <c r="F37" s="7" t="s">
        <v>57</v>
      </c>
      <c r="G37" s="7">
        <v>7</v>
      </c>
      <c r="H37" s="5">
        <f>VLOOKUP(E37,[1]GODFRAY!$C$4:$D$196,2,)</f>
        <v>51</v>
      </c>
      <c r="I37" s="5">
        <f>VLOOKUP(E37,[1]GODFRAY!$C$4:$E$54,3,)*G37</f>
        <v>56</v>
      </c>
      <c r="J37" s="5">
        <v>20</v>
      </c>
      <c r="K37" s="5">
        <f t="shared" si="1"/>
        <v>433</v>
      </c>
    </row>
    <row r="38" spans="1:11" ht="15" customHeight="1">
      <c r="A38" s="12">
        <v>35</v>
      </c>
      <c r="B38" s="7" t="s">
        <v>31</v>
      </c>
      <c r="C38" s="7" t="s">
        <v>117</v>
      </c>
      <c r="D38" s="8" t="s">
        <v>95</v>
      </c>
      <c r="E38" s="7" t="s">
        <v>6</v>
      </c>
      <c r="F38" s="7" t="s">
        <v>58</v>
      </c>
      <c r="G38" s="7">
        <v>4</v>
      </c>
      <c r="H38" s="5">
        <f>VLOOKUP(E38,[1]GODFRAY!$C$4:$D$196,2,)</f>
        <v>51</v>
      </c>
      <c r="I38" s="5">
        <f>VLOOKUP(E38,[1]GODFRAY!$C$4:$E$54,3,)*G38</f>
        <v>32</v>
      </c>
      <c r="J38" s="5">
        <v>20</v>
      </c>
      <c r="K38" s="5">
        <f t="shared" si="1"/>
        <v>256</v>
      </c>
    </row>
    <row r="39" spans="1:11" ht="15" customHeight="1">
      <c r="A39" s="12">
        <v>36</v>
      </c>
      <c r="B39" s="7" t="s">
        <v>31</v>
      </c>
      <c r="C39" s="7" t="s">
        <v>118</v>
      </c>
      <c r="D39" s="8" t="s">
        <v>95</v>
      </c>
      <c r="E39" s="7" t="s">
        <v>12</v>
      </c>
      <c r="F39" s="7" t="s">
        <v>59</v>
      </c>
      <c r="G39" s="7">
        <v>8</v>
      </c>
      <c r="H39" s="5">
        <f>VLOOKUP(E39,[1]GODFRAY!$C$4:$D$196,2,)</f>
        <v>51</v>
      </c>
      <c r="I39" s="5">
        <f>VLOOKUP(E39,[1]GODFRAY!$C$4:$E$54,3,)*G39</f>
        <v>64</v>
      </c>
      <c r="J39" s="5">
        <v>20</v>
      </c>
      <c r="K39" s="5">
        <f t="shared" si="1"/>
        <v>492</v>
      </c>
    </row>
    <row r="40" spans="1:11" ht="15" customHeight="1">
      <c r="A40" s="12">
        <v>37</v>
      </c>
      <c r="B40" s="7" t="s">
        <v>32</v>
      </c>
      <c r="C40" s="7" t="s">
        <v>119</v>
      </c>
      <c r="D40" s="8" t="s">
        <v>95</v>
      </c>
      <c r="E40" s="7" t="s">
        <v>7</v>
      </c>
      <c r="F40" s="7" t="s">
        <v>60</v>
      </c>
      <c r="G40" s="7">
        <v>1</v>
      </c>
      <c r="H40" s="5">
        <f>VLOOKUP(E40,[1]GODFRAY!$C$4:$D$196,2,)</f>
        <v>51</v>
      </c>
      <c r="I40" s="5">
        <f>VLOOKUP(E40,[1]GODFRAY!$C$4:$E$54,3,)*G40</f>
        <v>8</v>
      </c>
      <c r="J40" s="5">
        <v>20</v>
      </c>
      <c r="K40" s="5">
        <f t="shared" si="1"/>
        <v>79</v>
      </c>
    </row>
    <row r="41" spans="1:11" ht="15" customHeight="1">
      <c r="A41" s="12">
        <v>38</v>
      </c>
      <c r="B41" s="7" t="s">
        <v>32</v>
      </c>
      <c r="C41" s="7" t="s">
        <v>120</v>
      </c>
      <c r="D41" s="8" t="s">
        <v>95</v>
      </c>
      <c r="E41" s="7" t="s">
        <v>12</v>
      </c>
      <c r="F41" s="7" t="s">
        <v>61</v>
      </c>
      <c r="G41" s="7">
        <v>2</v>
      </c>
      <c r="H41" s="5">
        <f>VLOOKUP(E41,[1]GODFRAY!$C$4:$D$196,2,)</f>
        <v>51</v>
      </c>
      <c r="I41" s="5">
        <f>VLOOKUP(E41,[1]GODFRAY!$C$4:$E$54,3,)*G41</f>
        <v>16</v>
      </c>
      <c r="J41" s="5">
        <v>20</v>
      </c>
      <c r="K41" s="5">
        <f t="shared" si="1"/>
        <v>138</v>
      </c>
    </row>
    <row r="42" spans="1:11" ht="15" customHeight="1">
      <c r="A42" s="12">
        <v>39</v>
      </c>
      <c r="B42" s="7" t="s">
        <v>32</v>
      </c>
      <c r="C42" s="7" t="s">
        <v>144</v>
      </c>
      <c r="D42" s="8" t="s">
        <v>95</v>
      </c>
      <c r="E42" s="7" t="s">
        <v>11</v>
      </c>
      <c r="F42" s="7" t="s">
        <v>85</v>
      </c>
      <c r="G42" s="7">
        <v>1</v>
      </c>
      <c r="H42" s="5">
        <f>VLOOKUP(E42,[1]GODFRAY!$C$4:$D$196,2,)</f>
        <v>51</v>
      </c>
      <c r="I42" s="5">
        <f>VLOOKUP(E42,[1]GODFRAY!$C$4:$E$54,3,)*G42</f>
        <v>8</v>
      </c>
      <c r="J42" s="5">
        <v>20</v>
      </c>
      <c r="K42" s="5">
        <f t="shared" si="1"/>
        <v>79</v>
      </c>
    </row>
    <row r="43" spans="1:11" ht="15" customHeight="1">
      <c r="A43" s="12">
        <v>40</v>
      </c>
      <c r="B43" s="7" t="s">
        <v>33</v>
      </c>
      <c r="C43" s="7" t="s">
        <v>121</v>
      </c>
      <c r="D43" s="8" t="s">
        <v>95</v>
      </c>
      <c r="E43" s="7" t="s">
        <v>9</v>
      </c>
      <c r="F43" s="7" t="s">
        <v>62</v>
      </c>
      <c r="G43" s="7">
        <v>3</v>
      </c>
      <c r="H43" s="5">
        <f>VLOOKUP(E43,[1]GODFRAY!$C$4:$D$196,2,)</f>
        <v>51</v>
      </c>
      <c r="I43" s="5">
        <f>VLOOKUP(E43,[1]GODFRAY!$C$4:$E$54,3,)*G43</f>
        <v>24</v>
      </c>
      <c r="J43" s="5">
        <v>20</v>
      </c>
      <c r="K43" s="5">
        <f t="shared" si="1"/>
        <v>197</v>
      </c>
    </row>
    <row r="44" spans="1:11" ht="15" customHeight="1">
      <c r="A44" s="12">
        <v>41</v>
      </c>
      <c r="B44" s="7" t="s">
        <v>33</v>
      </c>
      <c r="C44" s="7" t="s">
        <v>122</v>
      </c>
      <c r="D44" s="8" t="s">
        <v>95</v>
      </c>
      <c r="E44" s="7" t="s">
        <v>7</v>
      </c>
      <c r="F44" s="7" t="s">
        <v>63</v>
      </c>
      <c r="G44" s="7">
        <v>3</v>
      </c>
      <c r="H44" s="5">
        <f>VLOOKUP(E44,[1]GODFRAY!$C$4:$D$196,2,)</f>
        <v>51</v>
      </c>
      <c r="I44" s="5">
        <f>VLOOKUP(E44,[1]GODFRAY!$C$4:$E$54,3,)*G44</f>
        <v>24</v>
      </c>
      <c r="J44" s="5">
        <v>20</v>
      </c>
      <c r="K44" s="5">
        <f t="shared" si="1"/>
        <v>197</v>
      </c>
    </row>
    <row r="45" spans="1:11" ht="15" customHeight="1">
      <c r="A45" s="12">
        <v>42</v>
      </c>
      <c r="B45" s="7" t="s">
        <v>33</v>
      </c>
      <c r="C45" s="7" t="s">
        <v>123</v>
      </c>
      <c r="D45" s="8" t="s">
        <v>95</v>
      </c>
      <c r="E45" s="7" t="s">
        <v>6</v>
      </c>
      <c r="F45" s="7" t="s">
        <v>64</v>
      </c>
      <c r="G45" s="7">
        <v>7</v>
      </c>
      <c r="H45" s="5">
        <f>VLOOKUP(E45,[1]GODFRAY!$C$4:$D$196,2,)</f>
        <v>51</v>
      </c>
      <c r="I45" s="5">
        <f>VLOOKUP(E45,[1]GODFRAY!$C$4:$E$54,3,)*G45</f>
        <v>56</v>
      </c>
      <c r="J45" s="5">
        <v>20</v>
      </c>
      <c r="K45" s="5">
        <f t="shared" si="1"/>
        <v>433</v>
      </c>
    </row>
    <row r="46" spans="1:11" ht="15" customHeight="1">
      <c r="A46" s="12">
        <v>43</v>
      </c>
      <c r="B46" s="7" t="s">
        <v>33</v>
      </c>
      <c r="C46" s="7" t="s">
        <v>124</v>
      </c>
      <c r="D46" s="8" t="s">
        <v>95</v>
      </c>
      <c r="E46" s="7" t="s">
        <v>12</v>
      </c>
      <c r="F46" s="7" t="s">
        <v>65</v>
      </c>
      <c r="G46" s="7">
        <v>5</v>
      </c>
      <c r="H46" s="5">
        <f>VLOOKUP(E46,[1]GODFRAY!$C$4:$D$196,2,)</f>
        <v>51</v>
      </c>
      <c r="I46" s="5">
        <f>VLOOKUP(E46,[1]GODFRAY!$C$4:$E$54,3,)*G46</f>
        <v>40</v>
      </c>
      <c r="J46" s="5">
        <v>20</v>
      </c>
      <c r="K46" s="5">
        <f t="shared" si="1"/>
        <v>315</v>
      </c>
    </row>
    <row r="47" spans="1:11" ht="15" customHeight="1">
      <c r="A47" s="12">
        <v>44</v>
      </c>
      <c r="B47" s="7" t="s">
        <v>33</v>
      </c>
      <c r="C47" s="7" t="s">
        <v>145</v>
      </c>
      <c r="D47" s="8" t="s">
        <v>95</v>
      </c>
      <c r="E47" s="7" t="s">
        <v>13</v>
      </c>
      <c r="F47" s="7" t="s">
        <v>86</v>
      </c>
      <c r="G47" s="7">
        <v>5</v>
      </c>
      <c r="H47" s="5">
        <f>VLOOKUP(E47,[1]GODFRAY!$C$4:$D$196,2,)</f>
        <v>51</v>
      </c>
      <c r="I47" s="5">
        <f>VLOOKUP(E47,[1]GODFRAY!$C$4:$E$54,3,)*G47</f>
        <v>40</v>
      </c>
      <c r="J47" s="5">
        <v>20</v>
      </c>
      <c r="K47" s="5">
        <f t="shared" si="1"/>
        <v>315</v>
      </c>
    </row>
    <row r="48" spans="1:11" ht="15" customHeight="1">
      <c r="A48" s="12">
        <v>45</v>
      </c>
      <c r="B48" s="7" t="s">
        <v>33</v>
      </c>
      <c r="C48" s="7" t="s">
        <v>146</v>
      </c>
      <c r="D48" s="8" t="s">
        <v>95</v>
      </c>
      <c r="E48" s="7" t="s">
        <v>11</v>
      </c>
      <c r="F48" s="7" t="s">
        <v>87</v>
      </c>
      <c r="G48" s="7">
        <v>7</v>
      </c>
      <c r="H48" s="5">
        <f>VLOOKUP(E48,[1]GODFRAY!$C$4:$D$196,2,)</f>
        <v>51</v>
      </c>
      <c r="I48" s="5">
        <f>VLOOKUP(E48,[1]GODFRAY!$C$4:$E$54,3,)*G48</f>
        <v>56</v>
      </c>
      <c r="J48" s="5">
        <v>20</v>
      </c>
      <c r="K48" s="5">
        <f t="shared" si="1"/>
        <v>433</v>
      </c>
    </row>
    <row r="49" spans="1:11" ht="15" customHeight="1">
      <c r="A49" s="12">
        <v>46</v>
      </c>
      <c r="B49" s="7" t="s">
        <v>33</v>
      </c>
      <c r="C49" s="7" t="s">
        <v>147</v>
      </c>
      <c r="D49" s="8" t="s">
        <v>95</v>
      </c>
      <c r="E49" s="7" t="s">
        <v>10</v>
      </c>
      <c r="F49" s="7" t="s">
        <v>88</v>
      </c>
      <c r="G49" s="7">
        <v>5</v>
      </c>
      <c r="H49" s="5">
        <f>VLOOKUP(E49,[1]GODFRAY!$C$4:$D$196,2,)</f>
        <v>51</v>
      </c>
      <c r="I49" s="5">
        <f>VLOOKUP(E49,[1]GODFRAY!$C$4:$E$54,3,)*G49</f>
        <v>40</v>
      </c>
      <c r="J49" s="5">
        <v>20</v>
      </c>
      <c r="K49" s="5">
        <f t="shared" si="1"/>
        <v>315</v>
      </c>
    </row>
    <row r="50" spans="1:11" ht="15" customHeight="1">
      <c r="A50" s="12">
        <v>47</v>
      </c>
      <c r="B50" s="7" t="s">
        <v>34</v>
      </c>
      <c r="C50" s="7" t="s">
        <v>125</v>
      </c>
      <c r="D50" s="8" t="s">
        <v>95</v>
      </c>
      <c r="E50" s="7" t="s">
        <v>7</v>
      </c>
      <c r="F50" s="7" t="s">
        <v>66</v>
      </c>
      <c r="G50" s="7">
        <v>4</v>
      </c>
      <c r="H50" s="5">
        <f>VLOOKUP(E50,[1]GODFRAY!$C$4:$D$196,2,)</f>
        <v>51</v>
      </c>
      <c r="I50" s="5">
        <f>VLOOKUP(E50,[1]GODFRAY!$C$4:$E$54,3,)*G50</f>
        <v>32</v>
      </c>
      <c r="J50" s="5">
        <v>20</v>
      </c>
      <c r="K50" s="5">
        <f t="shared" si="1"/>
        <v>256</v>
      </c>
    </row>
    <row r="51" spans="1:11" ht="15" customHeight="1">
      <c r="A51" s="12">
        <v>48</v>
      </c>
      <c r="B51" s="7" t="s">
        <v>34</v>
      </c>
      <c r="C51" s="7" t="s">
        <v>126</v>
      </c>
      <c r="D51" s="8" t="s">
        <v>95</v>
      </c>
      <c r="E51" s="7" t="s">
        <v>9</v>
      </c>
      <c r="F51" s="7" t="s">
        <v>67</v>
      </c>
      <c r="G51" s="7">
        <v>4</v>
      </c>
      <c r="H51" s="5">
        <f>VLOOKUP(E51,[1]GODFRAY!$C$4:$D$196,2,)</f>
        <v>51</v>
      </c>
      <c r="I51" s="5">
        <f>VLOOKUP(E51,[1]GODFRAY!$C$4:$E$54,3,)*G51</f>
        <v>32</v>
      </c>
      <c r="J51" s="5">
        <v>20</v>
      </c>
      <c r="K51" s="5">
        <f t="shared" si="1"/>
        <v>256</v>
      </c>
    </row>
    <row r="52" spans="1:11" ht="15" customHeight="1">
      <c r="A52" s="12">
        <v>49</v>
      </c>
      <c r="B52" s="7" t="s">
        <v>34</v>
      </c>
      <c r="C52" s="7" t="s">
        <v>148</v>
      </c>
      <c r="D52" s="8" t="s">
        <v>95</v>
      </c>
      <c r="E52" s="7" t="s">
        <v>10</v>
      </c>
      <c r="F52" s="7" t="s">
        <v>89</v>
      </c>
      <c r="G52" s="7">
        <v>3</v>
      </c>
      <c r="H52" s="5">
        <f>VLOOKUP(E52,[1]GODFRAY!$C$4:$D$196,2,)</f>
        <v>51</v>
      </c>
      <c r="I52" s="5">
        <f>VLOOKUP(E52,[1]GODFRAY!$C$4:$E$54,3,)*G52</f>
        <v>24</v>
      </c>
      <c r="J52" s="5">
        <v>20</v>
      </c>
      <c r="K52" s="5">
        <f t="shared" si="1"/>
        <v>197</v>
      </c>
    </row>
    <row r="53" spans="1:11" ht="15" customHeight="1">
      <c r="A53" s="12">
        <v>50</v>
      </c>
      <c r="B53" s="7" t="s">
        <v>34</v>
      </c>
      <c r="C53" s="7" t="s">
        <v>149</v>
      </c>
      <c r="D53" s="8" t="s">
        <v>95</v>
      </c>
      <c r="E53" s="7" t="s">
        <v>13</v>
      </c>
      <c r="F53" s="7" t="s">
        <v>90</v>
      </c>
      <c r="G53" s="7">
        <v>8</v>
      </c>
      <c r="H53" s="5">
        <f>VLOOKUP(E53,[1]GODFRAY!$C$4:$D$196,2,)</f>
        <v>51</v>
      </c>
      <c r="I53" s="5">
        <f>VLOOKUP(E53,[1]GODFRAY!$C$4:$E$54,3,)*G53</f>
        <v>64</v>
      </c>
      <c r="J53" s="5">
        <v>20</v>
      </c>
      <c r="K53" s="5">
        <f t="shared" si="1"/>
        <v>492</v>
      </c>
    </row>
    <row r="54" spans="1:11" ht="15" customHeight="1">
      <c r="A54" s="12">
        <v>51</v>
      </c>
      <c r="B54" s="7" t="s">
        <v>35</v>
      </c>
      <c r="C54" s="7" t="s">
        <v>127</v>
      </c>
      <c r="D54" s="8" t="s">
        <v>95</v>
      </c>
      <c r="E54" s="7" t="s">
        <v>6</v>
      </c>
      <c r="F54" s="7" t="s">
        <v>68</v>
      </c>
      <c r="G54" s="7">
        <v>3</v>
      </c>
      <c r="H54" s="5">
        <f>VLOOKUP(E54,[1]GODFRAY!$C$4:$D$196,2,)</f>
        <v>51</v>
      </c>
      <c r="I54" s="5">
        <f>VLOOKUP(E54,[1]GODFRAY!$C$4:$E$54,3,)*G54</f>
        <v>24</v>
      </c>
      <c r="J54" s="5">
        <v>20</v>
      </c>
      <c r="K54" s="5">
        <f t="shared" si="1"/>
        <v>197</v>
      </c>
    </row>
    <row r="55" spans="1:11" ht="15" customHeight="1">
      <c r="A55" s="12">
        <v>52</v>
      </c>
      <c r="B55" s="7" t="s">
        <v>35</v>
      </c>
      <c r="C55" s="7" t="s">
        <v>128</v>
      </c>
      <c r="D55" s="8" t="s">
        <v>95</v>
      </c>
      <c r="E55" s="7" t="s">
        <v>9</v>
      </c>
      <c r="F55" s="7" t="s">
        <v>69</v>
      </c>
      <c r="G55" s="7">
        <v>12</v>
      </c>
      <c r="H55" s="5">
        <f>VLOOKUP(E55,[1]GODFRAY!$C$4:$D$196,2,)</f>
        <v>51</v>
      </c>
      <c r="I55" s="5">
        <f>VLOOKUP(E55,[1]GODFRAY!$C$4:$E$54,3,)*G55</f>
        <v>96</v>
      </c>
      <c r="J55" s="5">
        <v>20</v>
      </c>
      <c r="K55" s="5">
        <f t="shared" si="1"/>
        <v>728</v>
      </c>
    </row>
    <row r="56" spans="1:11" ht="15" customHeight="1">
      <c r="A56" s="12">
        <v>53</v>
      </c>
      <c r="B56" s="7" t="s">
        <v>35</v>
      </c>
      <c r="C56" s="7" t="s">
        <v>129</v>
      </c>
      <c r="D56" s="8" t="s">
        <v>95</v>
      </c>
      <c r="E56" s="7" t="s">
        <v>12</v>
      </c>
      <c r="F56" s="7" t="s">
        <v>70</v>
      </c>
      <c r="G56" s="7">
        <v>16</v>
      </c>
      <c r="H56" s="5">
        <f>VLOOKUP(E56,[1]GODFRAY!$C$4:$D$196,2,)</f>
        <v>51</v>
      </c>
      <c r="I56" s="5">
        <f>VLOOKUP(E56,[1]GODFRAY!$C$4:$E$54,3,)*G56</f>
        <v>128</v>
      </c>
      <c r="J56" s="5">
        <v>20</v>
      </c>
      <c r="K56" s="5">
        <f t="shared" si="1"/>
        <v>964</v>
      </c>
    </row>
    <row r="57" spans="1:11" ht="15" customHeight="1">
      <c r="A57" s="12">
        <v>54</v>
      </c>
      <c r="B57" s="7" t="s">
        <v>35</v>
      </c>
      <c r="C57" s="7" t="s">
        <v>130</v>
      </c>
      <c r="D57" s="8" t="s">
        <v>95</v>
      </c>
      <c r="E57" s="7" t="s">
        <v>8</v>
      </c>
      <c r="F57" s="7" t="s">
        <v>71</v>
      </c>
      <c r="G57" s="7">
        <v>10</v>
      </c>
      <c r="H57" s="5">
        <f>VLOOKUP(E57,[1]GODFRAY!$C$4:$D$196,2,)</f>
        <v>51</v>
      </c>
      <c r="I57" s="5">
        <f>VLOOKUP(E57,[1]GODFRAY!$C$4:$E$54,3,)*G57</f>
        <v>80</v>
      </c>
      <c r="J57" s="5">
        <v>20</v>
      </c>
      <c r="K57" s="5">
        <f t="shared" si="1"/>
        <v>610</v>
      </c>
    </row>
    <row r="58" spans="1:11" ht="15" customHeight="1">
      <c r="A58" s="12">
        <v>55</v>
      </c>
      <c r="B58" s="7" t="s">
        <v>35</v>
      </c>
      <c r="C58" s="7" t="s">
        <v>150</v>
      </c>
      <c r="D58" s="8" t="s">
        <v>95</v>
      </c>
      <c r="E58" s="7" t="s">
        <v>13</v>
      </c>
      <c r="F58" s="7" t="s">
        <v>91</v>
      </c>
      <c r="G58" s="7">
        <v>3</v>
      </c>
      <c r="H58" s="5">
        <f>VLOOKUP(E58,[1]GODFRAY!$C$4:$D$196,2,)</f>
        <v>51</v>
      </c>
      <c r="I58" s="5">
        <f>VLOOKUP(E58,[1]GODFRAY!$C$4:$E$54,3,)*G58</f>
        <v>24</v>
      </c>
      <c r="J58" s="5">
        <v>20</v>
      </c>
      <c r="K58" s="5">
        <f t="shared" si="1"/>
        <v>197</v>
      </c>
    </row>
    <row r="59" spans="1:11" ht="15" customHeight="1">
      <c r="A59" s="12">
        <v>56</v>
      </c>
      <c r="B59" s="7" t="s">
        <v>35</v>
      </c>
      <c r="C59" s="7" t="s">
        <v>151</v>
      </c>
      <c r="D59" s="8" t="s">
        <v>95</v>
      </c>
      <c r="E59" s="7" t="s">
        <v>10</v>
      </c>
      <c r="F59" s="7" t="s">
        <v>92</v>
      </c>
      <c r="G59" s="7">
        <v>6</v>
      </c>
      <c r="H59" s="5">
        <f>VLOOKUP(E59,[1]GODFRAY!$C$4:$D$196,2,)</f>
        <v>51</v>
      </c>
      <c r="I59" s="5">
        <f>VLOOKUP(E59,[1]GODFRAY!$C$4:$E$54,3,)*G59</f>
        <v>48</v>
      </c>
      <c r="J59" s="5">
        <v>20</v>
      </c>
      <c r="K59" s="5">
        <f t="shared" si="1"/>
        <v>374</v>
      </c>
    </row>
    <row r="60" spans="1:11" ht="15" customHeight="1">
      <c r="A60" s="12">
        <v>57</v>
      </c>
      <c r="B60" s="7" t="s">
        <v>35</v>
      </c>
      <c r="C60" s="7" t="s">
        <v>152</v>
      </c>
      <c r="D60" s="8" t="s">
        <v>95</v>
      </c>
      <c r="E60" s="7" t="s">
        <v>11</v>
      </c>
      <c r="F60" s="7" t="s">
        <v>93</v>
      </c>
      <c r="G60" s="7">
        <v>8</v>
      </c>
      <c r="H60" s="5">
        <f>VLOOKUP(E60,[1]GODFRAY!$C$4:$D$196,2,)</f>
        <v>51</v>
      </c>
      <c r="I60" s="5">
        <f>VLOOKUP(E60,[1]GODFRAY!$C$4:$E$54,3,)*G60</f>
        <v>64</v>
      </c>
      <c r="J60" s="5">
        <v>20</v>
      </c>
      <c r="K60" s="5">
        <f t="shared" si="1"/>
        <v>492</v>
      </c>
    </row>
    <row r="61" spans="1:11" s="3" customFormat="1" ht="15" customHeight="1">
      <c r="A61" s="21" t="s">
        <v>94</v>
      </c>
      <c r="B61" s="21"/>
      <c r="C61" s="21"/>
      <c r="D61" s="21"/>
      <c r="E61" s="21"/>
      <c r="F61" s="21"/>
      <c r="G61" s="21"/>
      <c r="H61" s="22"/>
      <c r="I61" s="22"/>
      <c r="J61" s="22"/>
      <c r="K61" s="6">
        <f>SUM(K4:K60)</f>
        <v>16775</v>
      </c>
    </row>
    <row r="62" spans="1:11" s="3" customFormat="1" ht="30" customHeight="1">
      <c r="A62" s="13" t="s">
        <v>20</v>
      </c>
      <c r="B62" s="13"/>
      <c r="C62" s="13"/>
      <c r="D62" s="13"/>
      <c r="E62" s="13"/>
      <c r="F62" s="13"/>
      <c r="G62" s="13"/>
      <c r="H62" s="14"/>
      <c r="I62" s="14"/>
      <c r="J62" s="14"/>
      <c r="K62" s="14"/>
    </row>
    <row r="63" spans="1:11" s="3" customFormat="1" ht="30" customHeight="1">
      <c r="A63" s="13" t="s">
        <v>1</v>
      </c>
      <c r="B63" s="13"/>
      <c r="C63" s="13"/>
      <c r="D63" s="13"/>
      <c r="E63" s="13"/>
      <c r="F63" s="13"/>
      <c r="G63" s="13"/>
      <c r="H63" s="14"/>
      <c r="I63" s="14"/>
      <c r="J63" s="14"/>
      <c r="K63" s="14"/>
    </row>
    <row r="64" spans="1:11">
      <c r="G64" s="4">
        <f>SUM(G4:G60)</f>
        <v>265</v>
      </c>
    </row>
  </sheetData>
  <sortState ref="B4:K60">
    <sortCondition ref="B4:B60"/>
    <sortCondition ref="C4:C60"/>
  </sortState>
  <mergeCells count="7">
    <mergeCell ref="A62:K62"/>
    <mergeCell ref="A63:K63"/>
    <mergeCell ref="A1:E1"/>
    <mergeCell ref="A2:E2"/>
    <mergeCell ref="F1:K1"/>
    <mergeCell ref="F2:K2"/>
    <mergeCell ref="A61:J61"/>
  </mergeCells>
  <pageMargins left="0.47244094488188981" right="0.35433070866141736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2024-04-10T13:04:13Z</cp:lastPrinted>
  <dcterms:created xsi:type="dcterms:W3CDTF">2024-03-04T12:32:18Z</dcterms:created>
  <dcterms:modified xsi:type="dcterms:W3CDTF">2024-04-10T14:10:40Z</dcterms:modified>
</cp:coreProperties>
</file>