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Invoice!$E$1:$E$76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67" i="1" l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 l="1"/>
</calcChain>
</file>

<file path=xl/sharedStrings.xml><?xml version="1.0" encoding="utf-8"?>
<sst xmlns="http://schemas.openxmlformats.org/spreadsheetml/2006/main" count="327" uniqueCount="168">
  <si>
    <t>INVOICE
PRAGATI LOGISTICS,SAMANTA SAHI KHUNTIA LANE,8984191006
GST No:21AGHPB9356M1Z9</t>
  </si>
  <si>
    <t>Thanking you for your business.
PRAGATI LOGISTICS</t>
  </si>
  <si>
    <t>DATE</t>
  </si>
  <si>
    <t>FROM</t>
  </si>
  <si>
    <t>PURI</t>
  </si>
  <si>
    <t>JAJPUR TOWN</t>
  </si>
  <si>
    <t>JAJPUR ROAD</t>
  </si>
  <si>
    <t>BARIPADA</t>
  </si>
  <si>
    <t>BALASORE</t>
  </si>
  <si>
    <t>KENDRAPARA</t>
  </si>
  <si>
    <t>ANGUL</t>
  </si>
  <si>
    <t>CTC</t>
  </si>
  <si>
    <t>CASE</t>
  </si>
  <si>
    <t>RATE</t>
  </si>
  <si>
    <t>TO
M/S LAXMI ENTERPRISEES
C/O : M/S GODFREY PHILLIPS INDIA LTD
CANTONMENT ROAD, CUTTACK
GSTIN:  21ABYPA4621Q1ZD</t>
  </si>
  <si>
    <t>DD.CH.</t>
  </si>
  <si>
    <t>LR CH.</t>
  </si>
  <si>
    <t>AMT.</t>
  </si>
  <si>
    <t>Kindly, verify &amp; confirm within 7 days.
GST to be paid by Consignor under Reverse Charge Mechanism(RCM) as per GST.</t>
  </si>
  <si>
    <t>DESTINATION</t>
  </si>
  <si>
    <t>SL.</t>
  </si>
  <si>
    <t>LR NO.</t>
  </si>
  <si>
    <t>INV. NO.</t>
  </si>
  <si>
    <t>04/5/2024</t>
  </si>
  <si>
    <t>PL/DO/02364</t>
  </si>
  <si>
    <t>257</t>
  </si>
  <si>
    <t>PL/DO/02365</t>
  </si>
  <si>
    <t>241</t>
  </si>
  <si>
    <t>PL/DO/02366</t>
  </si>
  <si>
    <t>230</t>
  </si>
  <si>
    <t>NIMAPARA</t>
  </si>
  <si>
    <t>PL/DO/02369</t>
  </si>
  <si>
    <t>244</t>
  </si>
  <si>
    <t>PL/DO/02405</t>
  </si>
  <si>
    <t>261</t>
  </si>
  <si>
    <t>PL/MA/01883</t>
  </si>
  <si>
    <t>256</t>
  </si>
  <si>
    <t>PL/MA/01884</t>
  </si>
  <si>
    <t>260</t>
  </si>
  <si>
    <t>07/5/2024</t>
  </si>
  <si>
    <t>PL/DO/02516</t>
  </si>
  <si>
    <t>262</t>
  </si>
  <si>
    <t>PL/MA/01938</t>
  </si>
  <si>
    <t>0265</t>
  </si>
  <si>
    <t>PL/MA/01949</t>
  </si>
  <si>
    <t>264</t>
  </si>
  <si>
    <t>08/5/2024</t>
  </si>
  <si>
    <t>PL/DO/02598</t>
  </si>
  <si>
    <t>282</t>
  </si>
  <si>
    <t>PL/DO/02599</t>
  </si>
  <si>
    <t>280</t>
  </si>
  <si>
    <t>09/5/2024</t>
  </si>
  <si>
    <t>PL/DO/02710</t>
  </si>
  <si>
    <t>285</t>
  </si>
  <si>
    <t>PL/MA/02083</t>
  </si>
  <si>
    <t>288</t>
  </si>
  <si>
    <t>PL/MA/02094</t>
  </si>
  <si>
    <t>290</t>
  </si>
  <si>
    <t>PL/MA/02096</t>
  </si>
  <si>
    <t>0291</t>
  </si>
  <si>
    <t>10/5/2024</t>
  </si>
  <si>
    <t>PL/DO/02776</t>
  </si>
  <si>
    <t>300</t>
  </si>
  <si>
    <t>PL/DO/02780</t>
  </si>
  <si>
    <t>302</t>
  </si>
  <si>
    <t>11/5/2024</t>
  </si>
  <si>
    <t>PL/DO/02782</t>
  </si>
  <si>
    <t>295</t>
  </si>
  <si>
    <t>14/5/2024</t>
  </si>
  <si>
    <t>PL/JA/03313</t>
  </si>
  <si>
    <t>310</t>
  </si>
  <si>
    <t>15/5/2024</t>
  </si>
  <si>
    <t>PL/JA/03391</t>
  </si>
  <si>
    <t>313</t>
  </si>
  <si>
    <t>PL/JA/03414</t>
  </si>
  <si>
    <t>321</t>
  </si>
  <si>
    <t>PL/JA/03424</t>
  </si>
  <si>
    <t>320</t>
  </si>
  <si>
    <t>PL/JA/03558</t>
  </si>
  <si>
    <t>500319</t>
  </si>
  <si>
    <t>17/5/2024</t>
  </si>
  <si>
    <t>PL/JA/03611</t>
  </si>
  <si>
    <t>00334</t>
  </si>
  <si>
    <t>PL/JA/03637</t>
  </si>
  <si>
    <t>333/332</t>
  </si>
  <si>
    <t>18/5/2024</t>
  </si>
  <si>
    <t>PL/JA/03726</t>
  </si>
  <si>
    <t>327/349</t>
  </si>
  <si>
    <t>PL/JA/03740</t>
  </si>
  <si>
    <t>358/357</t>
  </si>
  <si>
    <t>PL/JA/03743</t>
  </si>
  <si>
    <t>00360</t>
  </si>
  <si>
    <t>PL/JA/03744</t>
  </si>
  <si>
    <t>00362</t>
  </si>
  <si>
    <t>PL/JA/03745</t>
  </si>
  <si>
    <t>500364</t>
  </si>
  <si>
    <t>PL/JA/03754</t>
  </si>
  <si>
    <t>500354</t>
  </si>
  <si>
    <t>21/5/2024</t>
  </si>
  <si>
    <t>PL/DO/03557</t>
  </si>
  <si>
    <t>382</t>
  </si>
  <si>
    <t>PL/DO/03560</t>
  </si>
  <si>
    <t>379</t>
  </si>
  <si>
    <t>PL/MA/02620</t>
  </si>
  <si>
    <t>384/383</t>
  </si>
  <si>
    <t>PL/MA/02621</t>
  </si>
  <si>
    <t>381</t>
  </si>
  <si>
    <t>22/5/2024</t>
  </si>
  <si>
    <t>PL/DO/03541</t>
  </si>
  <si>
    <t>371</t>
  </si>
  <si>
    <t>PL/DO/03633</t>
  </si>
  <si>
    <t>390</t>
  </si>
  <si>
    <t>PL/DO/03636</t>
  </si>
  <si>
    <t>393</t>
  </si>
  <si>
    <t>PL/MA/02674</t>
  </si>
  <si>
    <t>395/396</t>
  </si>
  <si>
    <t>23/5/2024</t>
  </si>
  <si>
    <t>PL/DO/03830</t>
  </si>
  <si>
    <t>400</t>
  </si>
  <si>
    <t>24/5/2024</t>
  </si>
  <si>
    <t>PL/JA/04246</t>
  </si>
  <si>
    <t>399</t>
  </si>
  <si>
    <t>PL/MA/02750</t>
  </si>
  <si>
    <t>408</t>
  </si>
  <si>
    <t>27/5/2024</t>
  </si>
  <si>
    <t>PL/DO/03913</t>
  </si>
  <si>
    <t>418</t>
  </si>
  <si>
    <t>PL/DO/03916</t>
  </si>
  <si>
    <t>417</t>
  </si>
  <si>
    <t>PL/JA/04358</t>
  </si>
  <si>
    <t>416</t>
  </si>
  <si>
    <t>PL/JA/04384</t>
  </si>
  <si>
    <t>415,414</t>
  </si>
  <si>
    <t>28/5/2024</t>
  </si>
  <si>
    <t>PL/DO/03969</t>
  </si>
  <si>
    <t>423</t>
  </si>
  <si>
    <t>PL/DO/04000</t>
  </si>
  <si>
    <t>437</t>
  </si>
  <si>
    <t>PL/DO/04032</t>
  </si>
  <si>
    <t>430</t>
  </si>
  <si>
    <t>PL/DO/04054</t>
  </si>
  <si>
    <t>444</t>
  </si>
  <si>
    <t>PL/JA/04547</t>
  </si>
  <si>
    <t>0438</t>
  </si>
  <si>
    <t>29/5/2024</t>
  </si>
  <si>
    <t>PL/DO/04101</t>
  </si>
  <si>
    <t>457</t>
  </si>
  <si>
    <t>PL/DO/04102</t>
  </si>
  <si>
    <t>456</t>
  </si>
  <si>
    <t>PL/JA/04461</t>
  </si>
  <si>
    <t>429</t>
  </si>
  <si>
    <t>31/5/2024</t>
  </si>
  <si>
    <t>PL/DO/04279</t>
  </si>
  <si>
    <t>470</t>
  </si>
  <si>
    <t>PL/DO/04280</t>
  </si>
  <si>
    <t>471</t>
  </si>
  <si>
    <t>PL/DO/04281</t>
  </si>
  <si>
    <t>468</t>
  </si>
  <si>
    <t>PL/JA/04630</t>
  </si>
  <si>
    <t>436/435</t>
  </si>
  <si>
    <t>PL/JA/04669</t>
  </si>
  <si>
    <t>477</t>
  </si>
  <si>
    <t>PL/JA/04686</t>
  </si>
  <si>
    <t>473/472</t>
  </si>
  <si>
    <t>PL/JA/04810</t>
  </si>
  <si>
    <t>479</t>
  </si>
  <si>
    <t>(RUPEES TWENTY THOUSAND FIVE HUNDRED FORTY FIVE ONLY)</t>
  </si>
  <si>
    <t xml:space="preserve">Bill Date: 18/06/2024
Bill no : 8150
Total Amount: 20545.00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</si>
</sst>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76199</xdr:rowOff>
    </xdr:from>
    <xdr:to>
      <xdr:col>7</xdr:col>
      <xdr:colOff>104774</xdr:colOff>
      <xdr:row>0</xdr:row>
      <xdr:rowOff>1038224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49" y="76199"/>
          <a:ext cx="42005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C4" t="str">
            <v>JAJPUR TOWN</v>
          </cell>
          <cell r="D4">
            <v>51</v>
          </cell>
          <cell r="E4">
            <v>8</v>
          </cell>
          <cell r="F4">
            <v>55</v>
          </cell>
        </row>
        <row r="5">
          <cell r="C5" t="str">
            <v>JAJPUR ROAD</v>
          </cell>
          <cell r="D5">
            <v>51</v>
          </cell>
          <cell r="E5">
            <v>8</v>
          </cell>
          <cell r="F5">
            <v>55</v>
          </cell>
        </row>
        <row r="6">
          <cell r="C6" t="str">
            <v>NIMAPARA</v>
          </cell>
          <cell r="D6">
            <v>51</v>
          </cell>
          <cell r="E6">
            <v>8</v>
          </cell>
          <cell r="F6">
            <v>55</v>
          </cell>
        </row>
        <row r="7">
          <cell r="C7" t="str">
            <v>PURI</v>
          </cell>
          <cell r="D7">
            <v>51</v>
          </cell>
          <cell r="E7">
            <v>8</v>
          </cell>
          <cell r="F7">
            <v>55</v>
          </cell>
        </row>
        <row r="8">
          <cell r="C8" t="str">
            <v>KEONJHAR</v>
          </cell>
          <cell r="D8">
            <v>51</v>
          </cell>
          <cell r="E8">
            <v>8</v>
          </cell>
          <cell r="F8">
            <v>55</v>
          </cell>
        </row>
        <row r="9">
          <cell r="C9" t="str">
            <v>KENDRAPARA</v>
          </cell>
          <cell r="D9">
            <v>51</v>
          </cell>
          <cell r="E9">
            <v>8</v>
          </cell>
          <cell r="F9">
            <v>55</v>
          </cell>
        </row>
        <row r="10">
          <cell r="C10" t="str">
            <v>BARIPADA</v>
          </cell>
          <cell r="D10">
            <v>51</v>
          </cell>
          <cell r="E10">
            <v>8</v>
          </cell>
          <cell r="F10">
            <v>55</v>
          </cell>
        </row>
        <row r="11">
          <cell r="C11" t="str">
            <v>BHANJANAGAR</v>
          </cell>
          <cell r="D11">
            <v>51</v>
          </cell>
          <cell r="E11">
            <v>15</v>
          </cell>
          <cell r="F11">
            <v>55</v>
          </cell>
        </row>
        <row r="12">
          <cell r="C12" t="str">
            <v>JANHA</v>
          </cell>
          <cell r="D12">
            <v>51</v>
          </cell>
          <cell r="E12">
            <v>15</v>
          </cell>
          <cell r="F12">
            <v>55</v>
          </cell>
        </row>
        <row r="13">
          <cell r="C13" t="str">
            <v>BALASORE</v>
          </cell>
          <cell r="D13">
            <v>51</v>
          </cell>
          <cell r="E13">
            <v>8</v>
          </cell>
          <cell r="F13">
            <v>55</v>
          </cell>
        </row>
        <row r="14">
          <cell r="C14" t="str">
            <v>PIPILI</v>
          </cell>
          <cell r="D14">
            <v>51</v>
          </cell>
          <cell r="E14">
            <v>8</v>
          </cell>
          <cell r="F14">
            <v>55</v>
          </cell>
        </row>
        <row r="15">
          <cell r="C15" t="str">
            <v>BAHUGRAM</v>
          </cell>
          <cell r="D15">
            <v>51</v>
          </cell>
          <cell r="E15">
            <v>8</v>
          </cell>
          <cell r="F15">
            <v>55</v>
          </cell>
        </row>
        <row r="16">
          <cell r="C16" t="str">
            <v>KAKATPUR</v>
          </cell>
          <cell r="D16">
            <v>51</v>
          </cell>
          <cell r="E16">
            <v>8</v>
          </cell>
          <cell r="F16">
            <v>55</v>
          </cell>
        </row>
        <row r="17">
          <cell r="C17" t="str">
            <v>AMARESWAR</v>
          </cell>
          <cell r="D17">
            <v>51</v>
          </cell>
          <cell r="E17">
            <v>8</v>
          </cell>
          <cell r="F17">
            <v>55</v>
          </cell>
        </row>
        <row r="18">
          <cell r="C18" t="str">
            <v>ANGUL</v>
          </cell>
          <cell r="D18">
            <v>51</v>
          </cell>
          <cell r="E18">
            <v>8</v>
          </cell>
          <cell r="F18">
            <v>55</v>
          </cell>
        </row>
        <row r="19">
          <cell r="C19" t="str">
            <v>JEYPORE</v>
          </cell>
          <cell r="D19">
            <v>51</v>
          </cell>
          <cell r="E19">
            <v>8</v>
          </cell>
          <cell r="F19">
            <v>55</v>
          </cell>
        </row>
        <row r="20">
          <cell r="C20" t="str">
            <v>DHENKANAL</v>
          </cell>
          <cell r="D20">
            <v>51</v>
          </cell>
          <cell r="E20">
            <v>8</v>
          </cell>
          <cell r="F20">
            <v>55</v>
          </cell>
        </row>
        <row r="21">
          <cell r="C21" t="str">
            <v>BHADRAK</v>
          </cell>
          <cell r="D21">
            <v>51</v>
          </cell>
          <cell r="E21">
            <v>8</v>
          </cell>
          <cell r="F21">
            <v>55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abSelected="1" topLeftCell="A61" workbookViewId="0">
      <selection activeCell="W77" sqref="W77"/>
    </sheetView>
  </sheetViews>
  <sheetFormatPr defaultColWidth="3.85546875" defaultRowHeight="15"/>
  <cols>
    <col min="1" max="1" width="4.28515625" style="1" customWidth="1"/>
    <col min="2" max="2" width="10.28515625" style="1" customWidth="1"/>
    <col min="3" max="3" width="13" style="1" customWidth="1"/>
    <col min="4" max="4" width="9.140625" style="1" customWidth="1"/>
    <col min="5" max="5" width="6.42578125" style="1" bestFit="1" customWidth="1"/>
    <col min="6" max="6" width="14.28515625" style="1" customWidth="1"/>
    <col min="7" max="7" width="6" style="1" customWidth="1"/>
    <col min="8" max="8" width="7.42578125" style="2" customWidth="1"/>
    <col min="9" max="9" width="7.7109375" style="2" customWidth="1"/>
    <col min="10" max="10" width="7.5703125" style="2" customWidth="1"/>
    <col min="11" max="11" width="10.42578125" style="2" customWidth="1"/>
    <col min="12" max="16384" width="3.85546875" style="1"/>
  </cols>
  <sheetData>
    <row r="1" spans="1:19" ht="90" customHeight="1">
      <c r="A1" s="7"/>
      <c r="B1" s="8"/>
      <c r="C1" s="8"/>
      <c r="D1" s="8"/>
      <c r="E1" s="8"/>
      <c r="F1" s="8"/>
      <c r="G1" s="8"/>
      <c r="H1" s="9"/>
      <c r="I1" s="11" t="s">
        <v>0</v>
      </c>
      <c r="J1" s="11"/>
      <c r="K1" s="11"/>
    </row>
    <row r="2" spans="1:19" ht="86.25" customHeight="1">
      <c r="A2" s="10" t="s">
        <v>14</v>
      </c>
      <c r="B2" s="8"/>
      <c r="C2" s="8"/>
      <c r="D2" s="8"/>
      <c r="E2" s="8"/>
      <c r="F2" s="8"/>
      <c r="G2" s="8"/>
      <c r="H2" s="9"/>
      <c r="I2" s="12" t="s">
        <v>167</v>
      </c>
      <c r="J2" s="11"/>
      <c r="K2" s="11"/>
    </row>
    <row r="3" spans="1:19" s="4" customFormat="1">
      <c r="A3" s="13" t="s">
        <v>20</v>
      </c>
      <c r="B3" s="13" t="s">
        <v>2</v>
      </c>
      <c r="C3" s="13" t="s">
        <v>21</v>
      </c>
      <c r="D3" s="13" t="s">
        <v>22</v>
      </c>
      <c r="E3" s="13" t="s">
        <v>3</v>
      </c>
      <c r="F3" s="13" t="s">
        <v>19</v>
      </c>
      <c r="G3" s="13" t="s">
        <v>12</v>
      </c>
      <c r="H3" s="14" t="s">
        <v>13</v>
      </c>
      <c r="I3" s="14" t="s">
        <v>15</v>
      </c>
      <c r="J3" s="14" t="s">
        <v>16</v>
      </c>
      <c r="K3" s="14" t="s">
        <v>17</v>
      </c>
      <c r="R3" s="1"/>
      <c r="S3" s="1"/>
    </row>
    <row r="4" spans="1:19" s="4" customFormat="1">
      <c r="A4" s="15">
        <v>1</v>
      </c>
      <c r="B4" s="16" t="s">
        <v>23</v>
      </c>
      <c r="C4" s="16" t="s">
        <v>24</v>
      </c>
      <c r="D4" s="16" t="s">
        <v>25</v>
      </c>
      <c r="E4" s="16" t="s">
        <v>11</v>
      </c>
      <c r="F4" s="16" t="s">
        <v>4</v>
      </c>
      <c r="G4" s="16">
        <v>8</v>
      </c>
      <c r="H4" s="17">
        <f>VLOOKUP(F4,[1]GODFRAY!$C$4:$F$25,4,FALSE)</f>
        <v>55</v>
      </c>
      <c r="I4" s="17">
        <f>G4*10</f>
        <v>80</v>
      </c>
      <c r="J4" s="17">
        <v>20</v>
      </c>
      <c r="K4" s="17">
        <f>G4*H4+I4+J4</f>
        <v>540</v>
      </c>
    </row>
    <row r="5" spans="1:19" s="4" customFormat="1">
      <c r="A5" s="15">
        <v>2</v>
      </c>
      <c r="B5" s="16" t="s">
        <v>23</v>
      </c>
      <c r="C5" s="16" t="s">
        <v>26</v>
      </c>
      <c r="D5" s="16" t="s">
        <v>27</v>
      </c>
      <c r="E5" s="16" t="s">
        <v>11</v>
      </c>
      <c r="F5" s="16" t="s">
        <v>6</v>
      </c>
      <c r="G5" s="16">
        <v>13</v>
      </c>
      <c r="H5" s="17">
        <f>VLOOKUP(F5,[1]GODFRAY!$C$4:$F$25,4,FALSE)</f>
        <v>55</v>
      </c>
      <c r="I5" s="17">
        <f t="shared" ref="I5:I65" si="0">G5*10</f>
        <v>130</v>
      </c>
      <c r="J5" s="17">
        <v>20</v>
      </c>
      <c r="K5" s="17">
        <f t="shared" ref="K5:K65" si="1">G5*H5+I5+J5</f>
        <v>865</v>
      </c>
    </row>
    <row r="6" spans="1:19" s="4" customFormat="1">
      <c r="A6" s="15">
        <v>3</v>
      </c>
      <c r="B6" s="16" t="s">
        <v>23</v>
      </c>
      <c r="C6" s="16" t="s">
        <v>28</v>
      </c>
      <c r="D6" s="16" t="s">
        <v>29</v>
      </c>
      <c r="E6" s="16" t="s">
        <v>11</v>
      </c>
      <c r="F6" s="16" t="s">
        <v>30</v>
      </c>
      <c r="G6" s="16">
        <v>6</v>
      </c>
      <c r="H6" s="17">
        <f>VLOOKUP(F6,[1]GODFRAY!$C$4:$F$25,4,FALSE)</f>
        <v>55</v>
      </c>
      <c r="I6" s="17">
        <f t="shared" si="0"/>
        <v>60</v>
      </c>
      <c r="J6" s="17">
        <v>20</v>
      </c>
      <c r="K6" s="17">
        <f t="shared" si="1"/>
        <v>410</v>
      </c>
    </row>
    <row r="7" spans="1:19" s="4" customFormat="1">
      <c r="A7" s="15">
        <v>4</v>
      </c>
      <c r="B7" s="16" t="s">
        <v>23</v>
      </c>
      <c r="C7" s="16" t="s">
        <v>31</v>
      </c>
      <c r="D7" s="16" t="s">
        <v>32</v>
      </c>
      <c r="E7" s="16" t="s">
        <v>11</v>
      </c>
      <c r="F7" s="16" t="s">
        <v>5</v>
      </c>
      <c r="G7" s="16">
        <v>11</v>
      </c>
      <c r="H7" s="17">
        <f>VLOOKUP(F7,[1]GODFRAY!$C$4:$F$25,4,FALSE)</f>
        <v>55</v>
      </c>
      <c r="I7" s="17">
        <f t="shared" si="0"/>
        <v>110</v>
      </c>
      <c r="J7" s="17">
        <v>20</v>
      </c>
      <c r="K7" s="17">
        <f t="shared" si="1"/>
        <v>735</v>
      </c>
    </row>
    <row r="8" spans="1:19" s="4" customFormat="1">
      <c r="A8" s="15">
        <v>5</v>
      </c>
      <c r="B8" s="16" t="s">
        <v>23</v>
      </c>
      <c r="C8" s="16" t="s">
        <v>33</v>
      </c>
      <c r="D8" s="16" t="s">
        <v>34</v>
      </c>
      <c r="E8" s="16" t="s">
        <v>11</v>
      </c>
      <c r="F8" s="16" t="s">
        <v>9</v>
      </c>
      <c r="G8" s="16">
        <v>4</v>
      </c>
      <c r="H8" s="17">
        <f>VLOOKUP(F8,[1]GODFRAY!$C$4:$F$25,4,FALSE)</f>
        <v>55</v>
      </c>
      <c r="I8" s="17">
        <f t="shared" si="0"/>
        <v>40</v>
      </c>
      <c r="J8" s="17">
        <v>20</v>
      </c>
      <c r="K8" s="17">
        <f t="shared" si="1"/>
        <v>280</v>
      </c>
    </row>
    <row r="9" spans="1:19" s="4" customFormat="1">
      <c r="A9" s="15">
        <v>6</v>
      </c>
      <c r="B9" s="16" t="s">
        <v>23</v>
      </c>
      <c r="C9" s="16" t="s">
        <v>35</v>
      </c>
      <c r="D9" s="16" t="s">
        <v>36</v>
      </c>
      <c r="E9" s="16" t="s">
        <v>11</v>
      </c>
      <c r="F9" s="16" t="s">
        <v>8</v>
      </c>
      <c r="G9" s="16">
        <v>2</v>
      </c>
      <c r="H9" s="17">
        <f>VLOOKUP(F9,[1]GODFRAY!$C$4:$F$25,4,FALSE)</f>
        <v>55</v>
      </c>
      <c r="I9" s="17">
        <f t="shared" si="0"/>
        <v>20</v>
      </c>
      <c r="J9" s="17">
        <v>20</v>
      </c>
      <c r="K9" s="17">
        <f t="shared" si="1"/>
        <v>150</v>
      </c>
    </row>
    <row r="10" spans="1:19" s="4" customFormat="1">
      <c r="A10" s="15">
        <v>7</v>
      </c>
      <c r="B10" s="16" t="s">
        <v>23</v>
      </c>
      <c r="C10" s="16" t="s">
        <v>37</v>
      </c>
      <c r="D10" s="16" t="s">
        <v>38</v>
      </c>
      <c r="E10" s="16" t="s">
        <v>11</v>
      </c>
      <c r="F10" s="16" t="s">
        <v>10</v>
      </c>
      <c r="G10" s="16">
        <v>4</v>
      </c>
      <c r="H10" s="17">
        <f>VLOOKUP(F10,[1]GODFRAY!$C$4:$F$25,4,FALSE)</f>
        <v>55</v>
      </c>
      <c r="I10" s="17">
        <f t="shared" si="0"/>
        <v>40</v>
      </c>
      <c r="J10" s="17">
        <v>20</v>
      </c>
      <c r="K10" s="17">
        <f t="shared" si="1"/>
        <v>280</v>
      </c>
    </row>
    <row r="11" spans="1:19" s="4" customFormat="1">
      <c r="A11" s="15">
        <v>8</v>
      </c>
      <c r="B11" s="16" t="s">
        <v>39</v>
      </c>
      <c r="C11" s="16" t="s">
        <v>40</v>
      </c>
      <c r="D11" s="16" t="s">
        <v>41</v>
      </c>
      <c r="E11" s="16" t="s">
        <v>11</v>
      </c>
      <c r="F11" s="16" t="s">
        <v>4</v>
      </c>
      <c r="G11" s="16">
        <v>13</v>
      </c>
      <c r="H11" s="17">
        <f>VLOOKUP(F11,[1]GODFRAY!$C$4:$F$25,4,FALSE)</f>
        <v>55</v>
      </c>
      <c r="I11" s="17">
        <f t="shared" si="0"/>
        <v>130</v>
      </c>
      <c r="J11" s="17">
        <v>20</v>
      </c>
      <c r="K11" s="17">
        <f t="shared" si="1"/>
        <v>865</v>
      </c>
    </row>
    <row r="12" spans="1:19" s="4" customFormat="1">
      <c r="A12" s="15">
        <v>9</v>
      </c>
      <c r="B12" s="16" t="s">
        <v>39</v>
      </c>
      <c r="C12" s="16" t="s">
        <v>42</v>
      </c>
      <c r="D12" s="16" t="s">
        <v>43</v>
      </c>
      <c r="E12" s="16" t="s">
        <v>11</v>
      </c>
      <c r="F12" s="16" t="s">
        <v>7</v>
      </c>
      <c r="G12" s="16">
        <v>3</v>
      </c>
      <c r="H12" s="17">
        <f>VLOOKUP(F12,[1]GODFRAY!$C$4:$F$25,4,FALSE)</f>
        <v>55</v>
      </c>
      <c r="I12" s="17">
        <f t="shared" si="0"/>
        <v>30</v>
      </c>
      <c r="J12" s="17">
        <v>20</v>
      </c>
      <c r="K12" s="17">
        <f t="shared" si="1"/>
        <v>215</v>
      </c>
    </row>
    <row r="13" spans="1:19" s="4" customFormat="1">
      <c r="A13" s="15">
        <v>10</v>
      </c>
      <c r="B13" s="16" t="s">
        <v>39</v>
      </c>
      <c r="C13" s="16" t="s">
        <v>44</v>
      </c>
      <c r="D13" s="16" t="s">
        <v>45</v>
      </c>
      <c r="E13" s="16" t="s">
        <v>11</v>
      </c>
      <c r="F13" s="16" t="s">
        <v>8</v>
      </c>
      <c r="G13" s="16">
        <v>2</v>
      </c>
      <c r="H13" s="17">
        <f>VLOOKUP(F13,[1]GODFRAY!$C$4:$F$25,4,FALSE)</f>
        <v>55</v>
      </c>
      <c r="I13" s="17">
        <f t="shared" si="0"/>
        <v>20</v>
      </c>
      <c r="J13" s="17">
        <v>20</v>
      </c>
      <c r="K13" s="17">
        <f t="shared" si="1"/>
        <v>150</v>
      </c>
    </row>
    <row r="14" spans="1:19" s="4" customFormat="1">
      <c r="A14" s="15">
        <v>11</v>
      </c>
      <c r="B14" s="16" t="s">
        <v>46</v>
      </c>
      <c r="C14" s="16" t="s">
        <v>47</v>
      </c>
      <c r="D14" s="16" t="s">
        <v>48</v>
      </c>
      <c r="E14" s="16" t="s">
        <v>11</v>
      </c>
      <c r="F14" s="16" t="s">
        <v>9</v>
      </c>
      <c r="G14" s="16">
        <v>3</v>
      </c>
      <c r="H14" s="17">
        <f>VLOOKUP(F14,[1]GODFRAY!$C$4:$F$25,4,FALSE)</f>
        <v>55</v>
      </c>
      <c r="I14" s="17">
        <f t="shared" si="0"/>
        <v>30</v>
      </c>
      <c r="J14" s="17">
        <v>20</v>
      </c>
      <c r="K14" s="17">
        <f t="shared" si="1"/>
        <v>215</v>
      </c>
    </row>
    <row r="15" spans="1:19" s="4" customFormat="1">
      <c r="A15" s="15">
        <v>12</v>
      </c>
      <c r="B15" s="16" t="s">
        <v>46</v>
      </c>
      <c r="C15" s="16" t="s">
        <v>49</v>
      </c>
      <c r="D15" s="16" t="s">
        <v>50</v>
      </c>
      <c r="E15" s="16" t="s">
        <v>11</v>
      </c>
      <c r="F15" s="16" t="s">
        <v>6</v>
      </c>
      <c r="G15" s="16">
        <v>2</v>
      </c>
      <c r="H15" s="17">
        <f>VLOOKUP(F15,[1]GODFRAY!$C$4:$F$25,4,FALSE)</f>
        <v>55</v>
      </c>
      <c r="I15" s="17">
        <f t="shared" si="0"/>
        <v>20</v>
      </c>
      <c r="J15" s="17">
        <v>20</v>
      </c>
      <c r="K15" s="17">
        <f t="shared" si="1"/>
        <v>150</v>
      </c>
    </row>
    <row r="16" spans="1:19" s="4" customFormat="1">
      <c r="A16" s="15">
        <v>13</v>
      </c>
      <c r="B16" s="16" t="s">
        <v>51</v>
      </c>
      <c r="C16" s="16" t="s">
        <v>52</v>
      </c>
      <c r="D16" s="16" t="s">
        <v>53</v>
      </c>
      <c r="E16" s="16" t="s">
        <v>11</v>
      </c>
      <c r="F16" s="16" t="s">
        <v>5</v>
      </c>
      <c r="G16" s="16">
        <v>5</v>
      </c>
      <c r="H16" s="17">
        <f>VLOOKUP(F16,[1]GODFRAY!$C$4:$F$25,4,FALSE)</f>
        <v>55</v>
      </c>
      <c r="I16" s="17">
        <f t="shared" si="0"/>
        <v>50</v>
      </c>
      <c r="J16" s="17">
        <v>20</v>
      </c>
      <c r="K16" s="17">
        <f t="shared" si="1"/>
        <v>345</v>
      </c>
    </row>
    <row r="17" spans="1:11" s="4" customFormat="1">
      <c r="A17" s="15">
        <v>14</v>
      </c>
      <c r="B17" s="16" t="s">
        <v>51</v>
      </c>
      <c r="C17" s="16" t="s">
        <v>54</v>
      </c>
      <c r="D17" s="16" t="s">
        <v>55</v>
      </c>
      <c r="E17" s="16" t="s">
        <v>11</v>
      </c>
      <c r="F17" s="16" t="s">
        <v>8</v>
      </c>
      <c r="G17" s="16">
        <v>2</v>
      </c>
      <c r="H17" s="17">
        <f>VLOOKUP(F17,[1]GODFRAY!$C$4:$F$25,4,FALSE)</f>
        <v>55</v>
      </c>
      <c r="I17" s="17">
        <f t="shared" si="0"/>
        <v>20</v>
      </c>
      <c r="J17" s="17">
        <v>20</v>
      </c>
      <c r="K17" s="17">
        <f t="shared" si="1"/>
        <v>150</v>
      </c>
    </row>
    <row r="18" spans="1:11" s="4" customFormat="1">
      <c r="A18" s="15">
        <v>15</v>
      </c>
      <c r="B18" s="16" t="s">
        <v>51</v>
      </c>
      <c r="C18" s="16" t="s">
        <v>56</v>
      </c>
      <c r="D18" s="16" t="s">
        <v>57</v>
      </c>
      <c r="E18" s="16" t="s">
        <v>11</v>
      </c>
      <c r="F18" s="16" t="s">
        <v>7</v>
      </c>
      <c r="G18" s="16">
        <v>3</v>
      </c>
      <c r="H18" s="17">
        <f>VLOOKUP(F18,[1]GODFRAY!$C$4:$F$25,4,FALSE)</f>
        <v>55</v>
      </c>
      <c r="I18" s="17">
        <f t="shared" si="0"/>
        <v>30</v>
      </c>
      <c r="J18" s="17">
        <v>20</v>
      </c>
      <c r="K18" s="17">
        <f t="shared" si="1"/>
        <v>215</v>
      </c>
    </row>
    <row r="19" spans="1:11" s="4" customFormat="1">
      <c r="A19" s="15">
        <v>16</v>
      </c>
      <c r="B19" s="16" t="s">
        <v>51</v>
      </c>
      <c r="C19" s="16" t="s">
        <v>58</v>
      </c>
      <c r="D19" s="16" t="s">
        <v>59</v>
      </c>
      <c r="E19" s="16" t="s">
        <v>11</v>
      </c>
      <c r="F19" s="16" t="s">
        <v>10</v>
      </c>
      <c r="G19" s="16">
        <v>5</v>
      </c>
      <c r="H19" s="17">
        <f>VLOOKUP(F19,[1]GODFRAY!$C$4:$F$25,4,FALSE)</f>
        <v>55</v>
      </c>
      <c r="I19" s="17">
        <f t="shared" si="0"/>
        <v>50</v>
      </c>
      <c r="J19" s="17">
        <v>20</v>
      </c>
      <c r="K19" s="17">
        <f t="shared" si="1"/>
        <v>345</v>
      </c>
    </row>
    <row r="20" spans="1:11" s="4" customFormat="1">
      <c r="A20" s="15">
        <v>17</v>
      </c>
      <c r="B20" s="16" t="s">
        <v>60</v>
      </c>
      <c r="C20" s="16" t="s">
        <v>61</v>
      </c>
      <c r="D20" s="16" t="s">
        <v>62</v>
      </c>
      <c r="E20" s="16" t="s">
        <v>11</v>
      </c>
      <c r="F20" s="16" t="s">
        <v>4</v>
      </c>
      <c r="G20" s="16">
        <v>20</v>
      </c>
      <c r="H20" s="17">
        <f>VLOOKUP(F20,[1]GODFRAY!$C$4:$F$25,4,FALSE)</f>
        <v>55</v>
      </c>
      <c r="I20" s="17">
        <f t="shared" si="0"/>
        <v>200</v>
      </c>
      <c r="J20" s="17">
        <v>20</v>
      </c>
      <c r="K20" s="17">
        <f t="shared" si="1"/>
        <v>1320</v>
      </c>
    </row>
    <row r="21" spans="1:11" s="4" customFormat="1">
      <c r="A21" s="15">
        <v>18</v>
      </c>
      <c r="B21" s="16" t="s">
        <v>60</v>
      </c>
      <c r="C21" s="16" t="s">
        <v>63</v>
      </c>
      <c r="D21" s="16" t="s">
        <v>64</v>
      </c>
      <c r="E21" s="16" t="s">
        <v>11</v>
      </c>
      <c r="F21" s="16" t="s">
        <v>6</v>
      </c>
      <c r="G21" s="16">
        <v>2</v>
      </c>
      <c r="H21" s="17">
        <f>VLOOKUP(F21,[1]GODFRAY!$C$4:$F$25,4,FALSE)</f>
        <v>55</v>
      </c>
      <c r="I21" s="17">
        <f t="shared" si="0"/>
        <v>20</v>
      </c>
      <c r="J21" s="17">
        <v>20</v>
      </c>
      <c r="K21" s="17">
        <f t="shared" si="1"/>
        <v>150</v>
      </c>
    </row>
    <row r="22" spans="1:11" s="4" customFormat="1">
      <c r="A22" s="15">
        <v>19</v>
      </c>
      <c r="B22" s="16" t="s">
        <v>65</v>
      </c>
      <c r="C22" s="16" t="s">
        <v>66</v>
      </c>
      <c r="D22" s="16" t="s">
        <v>67</v>
      </c>
      <c r="E22" s="16" t="s">
        <v>11</v>
      </c>
      <c r="F22" s="16" t="s">
        <v>9</v>
      </c>
      <c r="G22" s="16">
        <v>5</v>
      </c>
      <c r="H22" s="17">
        <f>VLOOKUP(F22,[1]GODFRAY!$C$4:$F$25,4,FALSE)</f>
        <v>55</v>
      </c>
      <c r="I22" s="17">
        <f t="shared" si="0"/>
        <v>50</v>
      </c>
      <c r="J22" s="17">
        <v>20</v>
      </c>
      <c r="K22" s="17">
        <f t="shared" si="1"/>
        <v>345</v>
      </c>
    </row>
    <row r="23" spans="1:11" s="4" customFormat="1">
      <c r="A23" s="15">
        <v>20</v>
      </c>
      <c r="B23" s="16" t="s">
        <v>68</v>
      </c>
      <c r="C23" s="16" t="s">
        <v>69</v>
      </c>
      <c r="D23" s="16" t="s">
        <v>70</v>
      </c>
      <c r="E23" s="16" t="s">
        <v>11</v>
      </c>
      <c r="F23" s="16" t="s">
        <v>4</v>
      </c>
      <c r="G23" s="16">
        <v>12</v>
      </c>
      <c r="H23" s="17">
        <f>VLOOKUP(F23,[1]GODFRAY!$C$4:$F$25,4,FALSE)</f>
        <v>55</v>
      </c>
      <c r="I23" s="17">
        <f t="shared" si="0"/>
        <v>120</v>
      </c>
      <c r="J23" s="17">
        <v>20</v>
      </c>
      <c r="K23" s="17">
        <f t="shared" si="1"/>
        <v>800</v>
      </c>
    </row>
    <row r="24" spans="1:11" s="4" customFormat="1">
      <c r="A24" s="15">
        <v>21</v>
      </c>
      <c r="B24" s="16" t="s">
        <v>71</v>
      </c>
      <c r="C24" s="16" t="s">
        <v>72</v>
      </c>
      <c r="D24" s="16" t="s">
        <v>73</v>
      </c>
      <c r="E24" s="16" t="s">
        <v>11</v>
      </c>
      <c r="F24" s="16" t="s">
        <v>8</v>
      </c>
      <c r="G24" s="16">
        <v>3</v>
      </c>
      <c r="H24" s="17">
        <f>VLOOKUP(F24,[1]GODFRAY!$C$4:$F$25,4,FALSE)</f>
        <v>55</v>
      </c>
      <c r="I24" s="17">
        <f t="shared" si="0"/>
        <v>30</v>
      </c>
      <c r="J24" s="17">
        <v>20</v>
      </c>
      <c r="K24" s="17">
        <f t="shared" si="1"/>
        <v>215</v>
      </c>
    </row>
    <row r="25" spans="1:11" s="4" customFormat="1">
      <c r="A25" s="15">
        <v>22</v>
      </c>
      <c r="B25" s="16" t="s">
        <v>71</v>
      </c>
      <c r="C25" s="16" t="s">
        <v>74</v>
      </c>
      <c r="D25" s="16" t="s">
        <v>75</v>
      </c>
      <c r="E25" s="16" t="s">
        <v>11</v>
      </c>
      <c r="F25" s="16" t="s">
        <v>6</v>
      </c>
      <c r="G25" s="16">
        <v>3</v>
      </c>
      <c r="H25" s="17">
        <f>VLOOKUP(F25,[1]GODFRAY!$C$4:$F$25,4,FALSE)</f>
        <v>55</v>
      </c>
      <c r="I25" s="17">
        <f t="shared" si="0"/>
        <v>30</v>
      </c>
      <c r="J25" s="17">
        <v>20</v>
      </c>
      <c r="K25" s="17">
        <f t="shared" si="1"/>
        <v>215</v>
      </c>
    </row>
    <row r="26" spans="1:11" s="4" customFormat="1">
      <c r="A26" s="15">
        <v>23</v>
      </c>
      <c r="B26" s="16" t="s">
        <v>71</v>
      </c>
      <c r="C26" s="16" t="s">
        <v>76</v>
      </c>
      <c r="D26" s="16" t="s">
        <v>77</v>
      </c>
      <c r="E26" s="16" t="s">
        <v>11</v>
      </c>
      <c r="F26" s="16" t="s">
        <v>5</v>
      </c>
      <c r="G26" s="16">
        <v>4</v>
      </c>
      <c r="H26" s="17">
        <f>VLOOKUP(F26,[1]GODFRAY!$C$4:$F$25,4,FALSE)</f>
        <v>55</v>
      </c>
      <c r="I26" s="17">
        <f t="shared" si="0"/>
        <v>40</v>
      </c>
      <c r="J26" s="17">
        <v>20</v>
      </c>
      <c r="K26" s="17">
        <f t="shared" si="1"/>
        <v>280</v>
      </c>
    </row>
    <row r="27" spans="1:11" s="4" customFormat="1">
      <c r="A27" s="15">
        <v>24</v>
      </c>
      <c r="B27" s="16" t="s">
        <v>71</v>
      </c>
      <c r="C27" s="16" t="s">
        <v>78</v>
      </c>
      <c r="D27" s="16" t="s">
        <v>79</v>
      </c>
      <c r="E27" s="16" t="s">
        <v>11</v>
      </c>
      <c r="F27" s="16" t="s">
        <v>7</v>
      </c>
      <c r="G27" s="16">
        <v>3</v>
      </c>
      <c r="H27" s="17">
        <f>VLOOKUP(F27,[1]GODFRAY!$C$4:$F$25,4,FALSE)</f>
        <v>55</v>
      </c>
      <c r="I27" s="17">
        <f t="shared" si="0"/>
        <v>30</v>
      </c>
      <c r="J27" s="17">
        <v>20</v>
      </c>
      <c r="K27" s="17">
        <f t="shared" si="1"/>
        <v>215</v>
      </c>
    </row>
    <row r="28" spans="1:11" s="4" customFormat="1">
      <c r="A28" s="15">
        <v>25</v>
      </c>
      <c r="B28" s="16" t="s">
        <v>80</v>
      </c>
      <c r="C28" s="16" t="s">
        <v>81</v>
      </c>
      <c r="D28" s="16" t="s">
        <v>82</v>
      </c>
      <c r="E28" s="16" t="s">
        <v>11</v>
      </c>
      <c r="F28" s="16" t="s">
        <v>9</v>
      </c>
      <c r="G28" s="16">
        <v>5</v>
      </c>
      <c r="H28" s="17">
        <f>VLOOKUP(F28,[1]GODFRAY!$C$4:$F$25,4,FALSE)</f>
        <v>55</v>
      </c>
      <c r="I28" s="17">
        <f t="shared" si="0"/>
        <v>50</v>
      </c>
      <c r="J28" s="17">
        <v>20</v>
      </c>
      <c r="K28" s="17">
        <f t="shared" si="1"/>
        <v>345</v>
      </c>
    </row>
    <row r="29" spans="1:11" s="4" customFormat="1">
      <c r="A29" s="15">
        <v>26</v>
      </c>
      <c r="B29" s="16" t="s">
        <v>80</v>
      </c>
      <c r="C29" s="16" t="s">
        <v>83</v>
      </c>
      <c r="D29" s="16" t="s">
        <v>84</v>
      </c>
      <c r="E29" s="16" t="s">
        <v>11</v>
      </c>
      <c r="F29" s="16" t="s">
        <v>4</v>
      </c>
      <c r="G29" s="16">
        <v>13</v>
      </c>
      <c r="H29" s="17">
        <f>VLOOKUP(F29,[1]GODFRAY!$C$4:$F$25,4,FALSE)</f>
        <v>55</v>
      </c>
      <c r="I29" s="17">
        <f t="shared" si="0"/>
        <v>130</v>
      </c>
      <c r="J29" s="17">
        <v>20</v>
      </c>
      <c r="K29" s="17">
        <f t="shared" si="1"/>
        <v>865</v>
      </c>
    </row>
    <row r="30" spans="1:11" s="4" customFormat="1">
      <c r="A30" s="15">
        <v>27</v>
      </c>
      <c r="B30" s="16" t="s">
        <v>85</v>
      </c>
      <c r="C30" s="16" t="s">
        <v>86</v>
      </c>
      <c r="D30" s="16" t="s">
        <v>87</v>
      </c>
      <c r="E30" s="16" t="s">
        <v>11</v>
      </c>
      <c r="F30" s="16" t="s">
        <v>8</v>
      </c>
      <c r="G30" s="16">
        <v>3</v>
      </c>
      <c r="H30" s="17">
        <f>VLOOKUP(F30,[1]GODFRAY!$C$4:$F$25,4,FALSE)</f>
        <v>55</v>
      </c>
      <c r="I30" s="17">
        <f t="shared" si="0"/>
        <v>30</v>
      </c>
      <c r="J30" s="17">
        <v>20</v>
      </c>
      <c r="K30" s="17">
        <f t="shared" si="1"/>
        <v>215</v>
      </c>
    </row>
    <row r="31" spans="1:11" s="4" customFormat="1">
      <c r="A31" s="15">
        <v>28</v>
      </c>
      <c r="B31" s="16" t="s">
        <v>85</v>
      </c>
      <c r="C31" s="16" t="s">
        <v>88</v>
      </c>
      <c r="D31" s="16" t="s">
        <v>89</v>
      </c>
      <c r="E31" s="16" t="s">
        <v>11</v>
      </c>
      <c r="F31" s="16" t="s">
        <v>10</v>
      </c>
      <c r="G31" s="16">
        <v>8</v>
      </c>
      <c r="H31" s="17">
        <f>VLOOKUP(F31,[1]GODFRAY!$C$4:$F$25,4,FALSE)</f>
        <v>55</v>
      </c>
      <c r="I31" s="17">
        <f t="shared" si="0"/>
        <v>80</v>
      </c>
      <c r="J31" s="17">
        <v>20</v>
      </c>
      <c r="K31" s="17">
        <f t="shared" si="1"/>
        <v>540</v>
      </c>
    </row>
    <row r="32" spans="1:11" s="4" customFormat="1">
      <c r="A32" s="15">
        <v>29</v>
      </c>
      <c r="B32" s="16" t="s">
        <v>85</v>
      </c>
      <c r="C32" s="16" t="s">
        <v>90</v>
      </c>
      <c r="D32" s="16" t="s">
        <v>91</v>
      </c>
      <c r="E32" s="16" t="s">
        <v>11</v>
      </c>
      <c r="F32" s="16" t="s">
        <v>6</v>
      </c>
      <c r="G32" s="16">
        <v>6</v>
      </c>
      <c r="H32" s="17">
        <f>VLOOKUP(F32,[1]GODFRAY!$C$4:$F$25,4,FALSE)</f>
        <v>55</v>
      </c>
      <c r="I32" s="17">
        <f t="shared" si="0"/>
        <v>60</v>
      </c>
      <c r="J32" s="17">
        <v>20</v>
      </c>
      <c r="K32" s="17">
        <f t="shared" si="1"/>
        <v>410</v>
      </c>
    </row>
    <row r="33" spans="1:11" s="4" customFormat="1">
      <c r="A33" s="15">
        <v>30</v>
      </c>
      <c r="B33" s="16" t="s">
        <v>85</v>
      </c>
      <c r="C33" s="16" t="s">
        <v>92</v>
      </c>
      <c r="D33" s="16" t="s">
        <v>93</v>
      </c>
      <c r="E33" s="16" t="s">
        <v>11</v>
      </c>
      <c r="F33" s="16" t="s">
        <v>4</v>
      </c>
      <c r="G33" s="16">
        <v>7</v>
      </c>
      <c r="H33" s="17">
        <f>VLOOKUP(F33,[1]GODFRAY!$C$4:$F$25,4,FALSE)</f>
        <v>55</v>
      </c>
      <c r="I33" s="17">
        <f t="shared" si="0"/>
        <v>70</v>
      </c>
      <c r="J33" s="17">
        <v>20</v>
      </c>
      <c r="K33" s="17">
        <f t="shared" si="1"/>
        <v>475</v>
      </c>
    </row>
    <row r="34" spans="1:11" s="4" customFormat="1">
      <c r="A34" s="15">
        <v>31</v>
      </c>
      <c r="B34" s="16" t="s">
        <v>85</v>
      </c>
      <c r="C34" s="16" t="s">
        <v>94</v>
      </c>
      <c r="D34" s="16" t="s">
        <v>95</v>
      </c>
      <c r="E34" s="16" t="s">
        <v>11</v>
      </c>
      <c r="F34" s="16" t="s">
        <v>9</v>
      </c>
      <c r="G34" s="16">
        <v>4</v>
      </c>
      <c r="H34" s="17">
        <f>VLOOKUP(F34,[1]GODFRAY!$C$4:$F$25,4,FALSE)</f>
        <v>55</v>
      </c>
      <c r="I34" s="17">
        <f t="shared" si="0"/>
        <v>40</v>
      </c>
      <c r="J34" s="17">
        <v>20</v>
      </c>
      <c r="K34" s="17">
        <f t="shared" si="1"/>
        <v>280</v>
      </c>
    </row>
    <row r="35" spans="1:11" s="4" customFormat="1">
      <c r="A35" s="15">
        <v>32</v>
      </c>
      <c r="B35" s="16" t="s">
        <v>85</v>
      </c>
      <c r="C35" s="16" t="s">
        <v>96</v>
      </c>
      <c r="D35" s="16" t="s">
        <v>97</v>
      </c>
      <c r="E35" s="16" t="s">
        <v>11</v>
      </c>
      <c r="F35" s="16" t="s">
        <v>7</v>
      </c>
      <c r="G35" s="16">
        <v>2</v>
      </c>
      <c r="H35" s="17">
        <f>VLOOKUP(F35,[1]GODFRAY!$C$4:$F$25,4,FALSE)</f>
        <v>55</v>
      </c>
      <c r="I35" s="17">
        <f t="shared" si="0"/>
        <v>20</v>
      </c>
      <c r="J35" s="17">
        <v>20</v>
      </c>
      <c r="K35" s="17">
        <f t="shared" si="1"/>
        <v>150</v>
      </c>
    </row>
    <row r="36" spans="1:11" s="4" customFormat="1">
      <c r="A36" s="15">
        <v>33</v>
      </c>
      <c r="B36" s="16" t="s">
        <v>98</v>
      </c>
      <c r="C36" s="16" t="s">
        <v>99</v>
      </c>
      <c r="D36" s="16" t="s">
        <v>100</v>
      </c>
      <c r="E36" s="16" t="s">
        <v>11</v>
      </c>
      <c r="F36" s="16" t="s">
        <v>9</v>
      </c>
      <c r="G36" s="16">
        <v>2</v>
      </c>
      <c r="H36" s="17">
        <f>VLOOKUP(F36,[1]GODFRAY!$C$4:$F$25,4,FALSE)</f>
        <v>55</v>
      </c>
      <c r="I36" s="17">
        <f t="shared" si="0"/>
        <v>20</v>
      </c>
      <c r="J36" s="17">
        <v>20</v>
      </c>
      <c r="K36" s="17">
        <f t="shared" si="1"/>
        <v>150</v>
      </c>
    </row>
    <row r="37" spans="1:11" s="4" customFormat="1">
      <c r="A37" s="15">
        <v>34</v>
      </c>
      <c r="B37" s="16" t="s">
        <v>98</v>
      </c>
      <c r="C37" s="16" t="s">
        <v>101</v>
      </c>
      <c r="D37" s="16" t="s">
        <v>102</v>
      </c>
      <c r="E37" s="16" t="s">
        <v>11</v>
      </c>
      <c r="F37" s="16" t="s">
        <v>5</v>
      </c>
      <c r="G37" s="16">
        <v>4</v>
      </c>
      <c r="H37" s="17">
        <f>VLOOKUP(F37,[1]GODFRAY!$C$4:$F$25,4,FALSE)</f>
        <v>55</v>
      </c>
      <c r="I37" s="17">
        <f t="shared" si="0"/>
        <v>40</v>
      </c>
      <c r="J37" s="17">
        <v>20</v>
      </c>
      <c r="K37" s="17">
        <f t="shared" si="1"/>
        <v>280</v>
      </c>
    </row>
    <row r="38" spans="1:11" s="4" customFormat="1">
      <c r="A38" s="15">
        <v>35</v>
      </c>
      <c r="B38" s="16" t="s">
        <v>98</v>
      </c>
      <c r="C38" s="16" t="s">
        <v>103</v>
      </c>
      <c r="D38" s="16" t="s">
        <v>104</v>
      </c>
      <c r="E38" s="16" t="s">
        <v>11</v>
      </c>
      <c r="F38" s="16" t="s">
        <v>8</v>
      </c>
      <c r="G38" s="16">
        <v>4</v>
      </c>
      <c r="H38" s="17">
        <f>VLOOKUP(F38,[1]GODFRAY!$C$4:$F$25,4,FALSE)</f>
        <v>55</v>
      </c>
      <c r="I38" s="17">
        <f t="shared" si="0"/>
        <v>40</v>
      </c>
      <c r="J38" s="17">
        <v>20</v>
      </c>
      <c r="K38" s="17">
        <f t="shared" si="1"/>
        <v>280</v>
      </c>
    </row>
    <row r="39" spans="1:11" s="4" customFormat="1">
      <c r="A39" s="15">
        <v>36</v>
      </c>
      <c r="B39" s="16" t="s">
        <v>98</v>
      </c>
      <c r="C39" s="16" t="s">
        <v>105</v>
      </c>
      <c r="D39" s="16" t="s">
        <v>106</v>
      </c>
      <c r="E39" s="16" t="s">
        <v>11</v>
      </c>
      <c r="F39" s="16" t="s">
        <v>10</v>
      </c>
      <c r="G39" s="16">
        <v>4</v>
      </c>
      <c r="H39" s="17">
        <f>VLOOKUP(F39,[1]GODFRAY!$C$4:$F$25,4,FALSE)</f>
        <v>55</v>
      </c>
      <c r="I39" s="17">
        <f t="shared" si="0"/>
        <v>40</v>
      </c>
      <c r="J39" s="17">
        <v>20</v>
      </c>
      <c r="K39" s="17">
        <f t="shared" si="1"/>
        <v>280</v>
      </c>
    </row>
    <row r="40" spans="1:11" s="4" customFormat="1">
      <c r="A40" s="15">
        <v>37</v>
      </c>
      <c r="B40" s="16" t="s">
        <v>107</v>
      </c>
      <c r="C40" s="16" t="s">
        <v>108</v>
      </c>
      <c r="D40" s="16" t="s">
        <v>109</v>
      </c>
      <c r="E40" s="16" t="s">
        <v>11</v>
      </c>
      <c r="F40" s="16" t="s">
        <v>6</v>
      </c>
      <c r="G40" s="16">
        <v>5</v>
      </c>
      <c r="H40" s="17">
        <f>VLOOKUP(F40,[1]GODFRAY!$C$4:$F$25,4,FALSE)</f>
        <v>55</v>
      </c>
      <c r="I40" s="17">
        <f t="shared" si="0"/>
        <v>50</v>
      </c>
      <c r="J40" s="17">
        <v>20</v>
      </c>
      <c r="K40" s="17">
        <f t="shared" si="1"/>
        <v>345</v>
      </c>
    </row>
    <row r="41" spans="1:11" s="4" customFormat="1">
      <c r="A41" s="15">
        <v>38</v>
      </c>
      <c r="B41" s="16" t="s">
        <v>107</v>
      </c>
      <c r="C41" s="16" t="s">
        <v>110</v>
      </c>
      <c r="D41" s="16" t="s">
        <v>111</v>
      </c>
      <c r="E41" s="16" t="s">
        <v>11</v>
      </c>
      <c r="F41" s="16" t="s">
        <v>4</v>
      </c>
      <c r="G41" s="16">
        <v>3</v>
      </c>
      <c r="H41" s="17">
        <f>VLOOKUP(F41,[1]GODFRAY!$C$4:$F$25,4,FALSE)</f>
        <v>55</v>
      </c>
      <c r="I41" s="17">
        <f t="shared" si="0"/>
        <v>30</v>
      </c>
      <c r="J41" s="17">
        <v>20</v>
      </c>
      <c r="K41" s="17">
        <f t="shared" si="1"/>
        <v>215</v>
      </c>
    </row>
    <row r="42" spans="1:11" s="4" customFormat="1">
      <c r="A42" s="15">
        <v>39</v>
      </c>
      <c r="B42" s="16" t="s">
        <v>107</v>
      </c>
      <c r="C42" s="16" t="s">
        <v>112</v>
      </c>
      <c r="D42" s="16" t="s">
        <v>113</v>
      </c>
      <c r="E42" s="16" t="s">
        <v>11</v>
      </c>
      <c r="F42" s="16" t="s">
        <v>6</v>
      </c>
      <c r="G42" s="16">
        <v>3</v>
      </c>
      <c r="H42" s="17">
        <f>VLOOKUP(F42,[1]GODFRAY!$C$4:$F$25,4,FALSE)</f>
        <v>55</v>
      </c>
      <c r="I42" s="17">
        <f t="shared" si="0"/>
        <v>30</v>
      </c>
      <c r="J42" s="17">
        <v>20</v>
      </c>
      <c r="K42" s="17">
        <f t="shared" si="1"/>
        <v>215</v>
      </c>
    </row>
    <row r="43" spans="1:11" s="4" customFormat="1">
      <c r="A43" s="15">
        <v>40</v>
      </c>
      <c r="B43" s="16" t="s">
        <v>107</v>
      </c>
      <c r="C43" s="16" t="s">
        <v>114</v>
      </c>
      <c r="D43" s="16" t="s">
        <v>115</v>
      </c>
      <c r="E43" s="16" t="s">
        <v>11</v>
      </c>
      <c r="F43" s="16" t="s">
        <v>7</v>
      </c>
      <c r="G43" s="16">
        <v>4</v>
      </c>
      <c r="H43" s="17">
        <f>VLOOKUP(F43,[1]GODFRAY!$C$4:$F$25,4,FALSE)</f>
        <v>55</v>
      </c>
      <c r="I43" s="17">
        <f t="shared" si="0"/>
        <v>40</v>
      </c>
      <c r="J43" s="17">
        <v>20</v>
      </c>
      <c r="K43" s="17">
        <f t="shared" si="1"/>
        <v>280</v>
      </c>
    </row>
    <row r="44" spans="1:11" s="4" customFormat="1">
      <c r="A44" s="15">
        <v>41</v>
      </c>
      <c r="B44" s="16" t="s">
        <v>116</v>
      </c>
      <c r="C44" s="16" t="s">
        <v>117</v>
      </c>
      <c r="D44" s="16" t="s">
        <v>118</v>
      </c>
      <c r="E44" s="16" t="s">
        <v>11</v>
      </c>
      <c r="F44" s="16" t="s">
        <v>9</v>
      </c>
      <c r="G44" s="16">
        <v>4</v>
      </c>
      <c r="H44" s="17">
        <f>VLOOKUP(F44,[1]GODFRAY!$C$4:$F$25,4,FALSE)</f>
        <v>55</v>
      </c>
      <c r="I44" s="17">
        <f t="shared" si="0"/>
        <v>40</v>
      </c>
      <c r="J44" s="17">
        <v>20</v>
      </c>
      <c r="K44" s="17">
        <f t="shared" si="1"/>
        <v>280</v>
      </c>
    </row>
    <row r="45" spans="1:11" s="4" customFormat="1">
      <c r="A45" s="15">
        <v>42</v>
      </c>
      <c r="B45" s="16" t="s">
        <v>119</v>
      </c>
      <c r="C45" s="16" t="s">
        <v>120</v>
      </c>
      <c r="D45" s="16" t="s">
        <v>121</v>
      </c>
      <c r="E45" s="16" t="s">
        <v>11</v>
      </c>
      <c r="F45" s="16" t="s">
        <v>7</v>
      </c>
      <c r="G45" s="16">
        <v>1</v>
      </c>
      <c r="H45" s="17">
        <f>VLOOKUP(F45,[1]GODFRAY!$C$4:$F$25,4,FALSE)</f>
        <v>55</v>
      </c>
      <c r="I45" s="17">
        <f t="shared" si="0"/>
        <v>10</v>
      </c>
      <c r="J45" s="17">
        <v>20</v>
      </c>
      <c r="K45" s="17">
        <f t="shared" si="1"/>
        <v>85</v>
      </c>
    </row>
    <row r="46" spans="1:11" s="4" customFormat="1">
      <c r="A46" s="15">
        <v>43</v>
      </c>
      <c r="B46" s="16" t="s">
        <v>119</v>
      </c>
      <c r="C46" s="16" t="s">
        <v>122</v>
      </c>
      <c r="D46" s="16" t="s">
        <v>123</v>
      </c>
      <c r="E46" s="16" t="s">
        <v>11</v>
      </c>
      <c r="F46" s="16" t="s">
        <v>4</v>
      </c>
      <c r="G46" s="16">
        <v>3</v>
      </c>
      <c r="H46" s="17">
        <f>VLOOKUP(F46,[1]GODFRAY!$C$4:$F$25,4,FALSE)</f>
        <v>55</v>
      </c>
      <c r="I46" s="17">
        <f t="shared" si="0"/>
        <v>30</v>
      </c>
      <c r="J46" s="17">
        <v>20</v>
      </c>
      <c r="K46" s="17">
        <f t="shared" si="1"/>
        <v>215</v>
      </c>
    </row>
    <row r="47" spans="1:11" s="4" customFormat="1">
      <c r="A47" s="15">
        <v>44</v>
      </c>
      <c r="B47" s="16" t="s">
        <v>124</v>
      </c>
      <c r="C47" s="16" t="s">
        <v>125</v>
      </c>
      <c r="D47" s="16" t="s">
        <v>126</v>
      </c>
      <c r="E47" s="16" t="s">
        <v>11</v>
      </c>
      <c r="F47" s="16" t="s">
        <v>5</v>
      </c>
      <c r="G47" s="16">
        <v>2</v>
      </c>
      <c r="H47" s="17">
        <f>VLOOKUP(F47,[1]GODFRAY!$C$4:$F$25,4,FALSE)</f>
        <v>55</v>
      </c>
      <c r="I47" s="17">
        <f t="shared" si="0"/>
        <v>20</v>
      </c>
      <c r="J47" s="17">
        <v>20</v>
      </c>
      <c r="K47" s="17">
        <f t="shared" si="1"/>
        <v>150</v>
      </c>
    </row>
    <row r="48" spans="1:11" s="4" customFormat="1">
      <c r="A48" s="15">
        <v>45</v>
      </c>
      <c r="B48" s="16" t="s">
        <v>124</v>
      </c>
      <c r="C48" s="16" t="s">
        <v>127</v>
      </c>
      <c r="D48" s="16" t="s">
        <v>128</v>
      </c>
      <c r="E48" s="16" t="s">
        <v>11</v>
      </c>
      <c r="F48" s="16" t="s">
        <v>6</v>
      </c>
      <c r="G48" s="16">
        <v>4</v>
      </c>
      <c r="H48" s="17">
        <f>VLOOKUP(F48,[1]GODFRAY!$C$4:$F$25,4,FALSE)</f>
        <v>55</v>
      </c>
      <c r="I48" s="17">
        <f t="shared" si="0"/>
        <v>40</v>
      </c>
      <c r="J48" s="17">
        <v>20</v>
      </c>
      <c r="K48" s="17">
        <f t="shared" si="1"/>
        <v>280</v>
      </c>
    </row>
    <row r="49" spans="1:11" s="4" customFormat="1">
      <c r="A49" s="15">
        <v>46</v>
      </c>
      <c r="B49" s="16" t="s">
        <v>124</v>
      </c>
      <c r="C49" s="16" t="s">
        <v>129</v>
      </c>
      <c r="D49" s="16" t="s">
        <v>130</v>
      </c>
      <c r="E49" s="16" t="s">
        <v>11</v>
      </c>
      <c r="F49" s="16" t="s">
        <v>8</v>
      </c>
      <c r="G49" s="16">
        <v>2</v>
      </c>
      <c r="H49" s="17">
        <f>VLOOKUP(F49,[1]GODFRAY!$C$4:$F$25,4,FALSE)</f>
        <v>55</v>
      </c>
      <c r="I49" s="17">
        <f t="shared" si="0"/>
        <v>20</v>
      </c>
      <c r="J49" s="17">
        <v>20</v>
      </c>
      <c r="K49" s="17">
        <f t="shared" si="1"/>
        <v>150</v>
      </c>
    </row>
    <row r="50" spans="1:11" s="4" customFormat="1">
      <c r="A50" s="15">
        <v>47</v>
      </c>
      <c r="B50" s="16" t="s">
        <v>124</v>
      </c>
      <c r="C50" s="16" t="s">
        <v>131</v>
      </c>
      <c r="D50" s="16" t="s">
        <v>132</v>
      </c>
      <c r="E50" s="16" t="s">
        <v>11</v>
      </c>
      <c r="F50" s="16" t="s">
        <v>7</v>
      </c>
      <c r="G50" s="16">
        <v>2</v>
      </c>
      <c r="H50" s="17">
        <f>VLOOKUP(F50,[1]GODFRAY!$C$4:$F$25,4,FALSE)</f>
        <v>55</v>
      </c>
      <c r="I50" s="17">
        <f t="shared" si="0"/>
        <v>20</v>
      </c>
      <c r="J50" s="17">
        <v>20</v>
      </c>
      <c r="K50" s="17">
        <f t="shared" si="1"/>
        <v>150</v>
      </c>
    </row>
    <row r="51" spans="1:11" s="4" customFormat="1">
      <c r="A51" s="15">
        <v>48</v>
      </c>
      <c r="B51" s="16" t="s">
        <v>133</v>
      </c>
      <c r="C51" s="16" t="s">
        <v>134</v>
      </c>
      <c r="D51" s="16" t="s">
        <v>135</v>
      </c>
      <c r="E51" s="16" t="s">
        <v>11</v>
      </c>
      <c r="F51" s="16" t="s">
        <v>9</v>
      </c>
      <c r="G51" s="16">
        <v>5</v>
      </c>
      <c r="H51" s="17">
        <f>VLOOKUP(F51,[1]GODFRAY!$C$4:$F$25,4,FALSE)</f>
        <v>55</v>
      </c>
      <c r="I51" s="17">
        <f t="shared" si="0"/>
        <v>50</v>
      </c>
      <c r="J51" s="17">
        <v>20</v>
      </c>
      <c r="K51" s="17">
        <f t="shared" si="1"/>
        <v>345</v>
      </c>
    </row>
    <row r="52" spans="1:11" s="4" customFormat="1">
      <c r="A52" s="15">
        <v>49</v>
      </c>
      <c r="B52" s="16" t="s">
        <v>133</v>
      </c>
      <c r="C52" s="16" t="s">
        <v>136</v>
      </c>
      <c r="D52" s="16" t="s">
        <v>137</v>
      </c>
      <c r="E52" s="16" t="s">
        <v>11</v>
      </c>
      <c r="F52" s="16" t="s">
        <v>6</v>
      </c>
      <c r="G52" s="16">
        <v>2</v>
      </c>
      <c r="H52" s="17">
        <f>VLOOKUP(F52,[1]GODFRAY!$C$4:$F$25,4,FALSE)</f>
        <v>55</v>
      </c>
      <c r="I52" s="17">
        <f t="shared" si="0"/>
        <v>20</v>
      </c>
      <c r="J52" s="17">
        <v>20</v>
      </c>
      <c r="K52" s="17">
        <f t="shared" si="1"/>
        <v>150</v>
      </c>
    </row>
    <row r="53" spans="1:11" s="4" customFormat="1">
      <c r="A53" s="15">
        <v>50</v>
      </c>
      <c r="B53" s="16" t="s">
        <v>133</v>
      </c>
      <c r="C53" s="16" t="s">
        <v>138</v>
      </c>
      <c r="D53" s="16" t="s">
        <v>139</v>
      </c>
      <c r="E53" s="16" t="s">
        <v>11</v>
      </c>
      <c r="F53" s="16" t="s">
        <v>4</v>
      </c>
      <c r="G53" s="16">
        <v>1</v>
      </c>
      <c r="H53" s="17">
        <f>VLOOKUP(F53,[1]GODFRAY!$C$4:$F$25,4,FALSE)</f>
        <v>55</v>
      </c>
      <c r="I53" s="17">
        <f t="shared" si="0"/>
        <v>10</v>
      </c>
      <c r="J53" s="17">
        <v>20</v>
      </c>
      <c r="K53" s="17">
        <f t="shared" si="1"/>
        <v>85</v>
      </c>
    </row>
    <row r="54" spans="1:11" s="4" customFormat="1">
      <c r="A54" s="15">
        <v>51</v>
      </c>
      <c r="B54" s="16" t="s">
        <v>133</v>
      </c>
      <c r="C54" s="16" t="s">
        <v>140</v>
      </c>
      <c r="D54" s="16" t="s">
        <v>141</v>
      </c>
      <c r="E54" s="16" t="s">
        <v>11</v>
      </c>
      <c r="F54" s="16" t="s">
        <v>30</v>
      </c>
      <c r="G54" s="16">
        <v>14</v>
      </c>
      <c r="H54" s="17">
        <f>VLOOKUP(F54,[1]GODFRAY!$C$4:$F$25,4,FALSE)</f>
        <v>55</v>
      </c>
      <c r="I54" s="17">
        <f t="shared" si="0"/>
        <v>140</v>
      </c>
      <c r="J54" s="17">
        <v>20</v>
      </c>
      <c r="K54" s="17">
        <f t="shared" si="1"/>
        <v>930</v>
      </c>
    </row>
    <row r="55" spans="1:11" s="4" customFormat="1">
      <c r="A55" s="15">
        <v>52</v>
      </c>
      <c r="B55" s="16" t="s">
        <v>133</v>
      </c>
      <c r="C55" s="16" t="s">
        <v>142</v>
      </c>
      <c r="D55" s="16" t="s">
        <v>143</v>
      </c>
      <c r="E55" s="16" t="s">
        <v>11</v>
      </c>
      <c r="F55" s="16" t="s">
        <v>10</v>
      </c>
      <c r="G55" s="16">
        <v>1</v>
      </c>
      <c r="H55" s="17">
        <f>VLOOKUP(F55,[1]GODFRAY!$C$4:$F$25,4,FALSE)</f>
        <v>55</v>
      </c>
      <c r="I55" s="17">
        <f t="shared" si="0"/>
        <v>10</v>
      </c>
      <c r="J55" s="17">
        <v>20</v>
      </c>
      <c r="K55" s="17">
        <f t="shared" si="1"/>
        <v>85</v>
      </c>
    </row>
    <row r="56" spans="1:11" s="4" customFormat="1">
      <c r="A56" s="15">
        <v>53</v>
      </c>
      <c r="B56" s="16" t="s">
        <v>144</v>
      </c>
      <c r="C56" s="16" t="s">
        <v>145</v>
      </c>
      <c r="D56" s="16" t="s">
        <v>146</v>
      </c>
      <c r="E56" s="16" t="s">
        <v>11</v>
      </c>
      <c r="F56" s="16" t="s">
        <v>6</v>
      </c>
      <c r="G56" s="16">
        <v>1</v>
      </c>
      <c r="H56" s="17">
        <f>VLOOKUP(F56,[1]GODFRAY!$C$4:$F$25,4,FALSE)</f>
        <v>55</v>
      </c>
      <c r="I56" s="17">
        <f t="shared" si="0"/>
        <v>10</v>
      </c>
      <c r="J56" s="17">
        <v>20</v>
      </c>
      <c r="K56" s="17">
        <f t="shared" si="1"/>
        <v>85</v>
      </c>
    </row>
    <row r="57" spans="1:11" s="4" customFormat="1">
      <c r="A57" s="15">
        <v>54</v>
      </c>
      <c r="B57" s="16" t="s">
        <v>144</v>
      </c>
      <c r="C57" s="16" t="s">
        <v>147</v>
      </c>
      <c r="D57" s="16" t="s">
        <v>148</v>
      </c>
      <c r="E57" s="16" t="s">
        <v>11</v>
      </c>
      <c r="F57" s="16" t="s">
        <v>4</v>
      </c>
      <c r="G57" s="16">
        <v>1</v>
      </c>
      <c r="H57" s="17">
        <f>VLOOKUP(F57,[1]GODFRAY!$C$4:$F$25,4,FALSE)</f>
        <v>55</v>
      </c>
      <c r="I57" s="17">
        <f t="shared" si="0"/>
        <v>10</v>
      </c>
      <c r="J57" s="17">
        <v>20</v>
      </c>
      <c r="K57" s="17">
        <f t="shared" si="1"/>
        <v>85</v>
      </c>
    </row>
    <row r="58" spans="1:11" s="4" customFormat="1">
      <c r="A58" s="15">
        <v>55</v>
      </c>
      <c r="B58" s="16" t="s">
        <v>144</v>
      </c>
      <c r="C58" s="16" t="s">
        <v>149</v>
      </c>
      <c r="D58" s="16" t="s">
        <v>150</v>
      </c>
      <c r="E58" s="16" t="s">
        <v>11</v>
      </c>
      <c r="F58" s="16" t="s">
        <v>8</v>
      </c>
      <c r="G58" s="16">
        <v>5</v>
      </c>
      <c r="H58" s="17">
        <f>VLOOKUP(F58,[1]GODFRAY!$C$4:$F$25,4,FALSE)</f>
        <v>55</v>
      </c>
      <c r="I58" s="17">
        <f t="shared" si="0"/>
        <v>50</v>
      </c>
      <c r="J58" s="17">
        <v>20</v>
      </c>
      <c r="K58" s="17">
        <f t="shared" si="1"/>
        <v>345</v>
      </c>
    </row>
    <row r="59" spans="1:11" s="4" customFormat="1">
      <c r="A59" s="15">
        <v>56</v>
      </c>
      <c r="B59" s="16" t="s">
        <v>151</v>
      </c>
      <c r="C59" s="16" t="s">
        <v>152</v>
      </c>
      <c r="D59" s="16" t="s">
        <v>153</v>
      </c>
      <c r="E59" s="16" t="s">
        <v>11</v>
      </c>
      <c r="F59" s="16" t="s">
        <v>5</v>
      </c>
      <c r="G59" s="16">
        <v>7</v>
      </c>
      <c r="H59" s="17">
        <f>VLOOKUP(F59,[1]GODFRAY!$C$4:$F$25,4,FALSE)</f>
        <v>55</v>
      </c>
      <c r="I59" s="17">
        <f t="shared" si="0"/>
        <v>70</v>
      </c>
      <c r="J59" s="17">
        <v>20</v>
      </c>
      <c r="K59" s="17">
        <f t="shared" si="1"/>
        <v>475</v>
      </c>
    </row>
    <row r="60" spans="1:11" s="4" customFormat="1">
      <c r="A60" s="15">
        <v>57</v>
      </c>
      <c r="B60" s="16" t="s">
        <v>151</v>
      </c>
      <c r="C60" s="16" t="s">
        <v>154</v>
      </c>
      <c r="D60" s="16" t="s">
        <v>155</v>
      </c>
      <c r="E60" s="16" t="s">
        <v>11</v>
      </c>
      <c r="F60" s="16" t="s">
        <v>4</v>
      </c>
      <c r="G60" s="16">
        <v>2</v>
      </c>
      <c r="H60" s="17">
        <f>VLOOKUP(F60,[1]GODFRAY!$C$4:$F$25,4,FALSE)</f>
        <v>55</v>
      </c>
      <c r="I60" s="17">
        <f t="shared" si="0"/>
        <v>20</v>
      </c>
      <c r="J60" s="17">
        <v>20</v>
      </c>
      <c r="K60" s="17">
        <f t="shared" si="1"/>
        <v>150</v>
      </c>
    </row>
    <row r="61" spans="1:11" s="4" customFormat="1">
      <c r="A61" s="15">
        <v>58</v>
      </c>
      <c r="B61" s="16" t="s">
        <v>151</v>
      </c>
      <c r="C61" s="16" t="s">
        <v>156</v>
      </c>
      <c r="D61" s="16" t="s">
        <v>157</v>
      </c>
      <c r="E61" s="16" t="s">
        <v>11</v>
      </c>
      <c r="F61" s="16" t="s">
        <v>6</v>
      </c>
      <c r="G61" s="16">
        <v>7</v>
      </c>
      <c r="H61" s="17">
        <f>VLOOKUP(F61,[1]GODFRAY!$C$4:$F$25,4,FALSE)</f>
        <v>55</v>
      </c>
      <c r="I61" s="17">
        <f t="shared" si="0"/>
        <v>70</v>
      </c>
      <c r="J61" s="17">
        <v>20</v>
      </c>
      <c r="K61" s="17">
        <f t="shared" si="1"/>
        <v>475</v>
      </c>
    </row>
    <row r="62" spans="1:11" s="4" customFormat="1">
      <c r="A62" s="15">
        <v>59</v>
      </c>
      <c r="B62" s="16" t="s">
        <v>151</v>
      </c>
      <c r="C62" s="16" t="s">
        <v>158</v>
      </c>
      <c r="D62" s="16" t="s">
        <v>159</v>
      </c>
      <c r="E62" s="16" t="s">
        <v>11</v>
      </c>
      <c r="F62" s="16" t="s">
        <v>7</v>
      </c>
      <c r="G62" s="16">
        <v>2</v>
      </c>
      <c r="H62" s="17">
        <f>VLOOKUP(F62,[1]GODFRAY!$C$4:$F$25,4,FALSE)</f>
        <v>55</v>
      </c>
      <c r="I62" s="17">
        <f t="shared" si="0"/>
        <v>20</v>
      </c>
      <c r="J62" s="17">
        <v>20</v>
      </c>
      <c r="K62" s="17">
        <f t="shared" si="1"/>
        <v>150</v>
      </c>
    </row>
    <row r="63" spans="1:11" s="4" customFormat="1">
      <c r="A63" s="15">
        <v>60</v>
      </c>
      <c r="B63" s="16" t="s">
        <v>151</v>
      </c>
      <c r="C63" s="16" t="s">
        <v>160</v>
      </c>
      <c r="D63" s="16" t="s">
        <v>161</v>
      </c>
      <c r="E63" s="16" t="s">
        <v>11</v>
      </c>
      <c r="F63" s="16" t="s">
        <v>7</v>
      </c>
      <c r="G63" s="16">
        <v>3</v>
      </c>
      <c r="H63" s="17">
        <f>VLOOKUP(F63,[1]GODFRAY!$C$4:$F$25,4,FALSE)</f>
        <v>55</v>
      </c>
      <c r="I63" s="17">
        <f t="shared" si="0"/>
        <v>30</v>
      </c>
      <c r="J63" s="17">
        <v>20</v>
      </c>
      <c r="K63" s="17">
        <f t="shared" si="1"/>
        <v>215</v>
      </c>
    </row>
    <row r="64" spans="1:11" s="4" customFormat="1">
      <c r="A64" s="15">
        <v>61</v>
      </c>
      <c r="B64" s="16" t="s">
        <v>151</v>
      </c>
      <c r="C64" s="16" t="s">
        <v>162</v>
      </c>
      <c r="D64" s="16" t="s">
        <v>163</v>
      </c>
      <c r="E64" s="16" t="s">
        <v>11</v>
      </c>
      <c r="F64" s="16" t="s">
        <v>10</v>
      </c>
      <c r="G64" s="16">
        <v>10</v>
      </c>
      <c r="H64" s="17">
        <f>VLOOKUP(F64,[1]GODFRAY!$C$4:$F$25,4,FALSE)</f>
        <v>55</v>
      </c>
      <c r="I64" s="17">
        <f t="shared" si="0"/>
        <v>100</v>
      </c>
      <c r="J64" s="17">
        <v>20</v>
      </c>
      <c r="K64" s="17">
        <f t="shared" si="1"/>
        <v>670</v>
      </c>
    </row>
    <row r="65" spans="1:11" s="4" customFormat="1">
      <c r="A65" s="15">
        <v>62</v>
      </c>
      <c r="B65" s="16" t="s">
        <v>151</v>
      </c>
      <c r="C65" s="16" t="s">
        <v>164</v>
      </c>
      <c r="D65" s="16" t="s">
        <v>165</v>
      </c>
      <c r="E65" s="16" t="s">
        <v>11</v>
      </c>
      <c r="F65" s="16" t="s">
        <v>8</v>
      </c>
      <c r="G65" s="16">
        <v>3</v>
      </c>
      <c r="H65" s="17">
        <f>VLOOKUP(F65,[1]GODFRAY!$C$4:$F$25,4,FALSE)</f>
        <v>55</v>
      </c>
      <c r="I65" s="17">
        <f t="shared" si="0"/>
        <v>30</v>
      </c>
      <c r="J65" s="17">
        <v>20</v>
      </c>
      <c r="K65" s="17">
        <f t="shared" si="1"/>
        <v>215</v>
      </c>
    </row>
    <row r="66" spans="1:11" s="4" customFormat="1">
      <c r="A66" s="18" t="s">
        <v>166</v>
      </c>
      <c r="B66" s="19"/>
      <c r="C66" s="19"/>
      <c r="D66" s="19"/>
      <c r="E66" s="19"/>
      <c r="F66" s="19"/>
      <c r="G66" s="19"/>
      <c r="H66" s="19"/>
      <c r="I66" s="19"/>
      <c r="J66" s="20"/>
      <c r="K66" s="21">
        <f>SUM(K4:K65)</f>
        <v>20545</v>
      </c>
    </row>
    <row r="67" spans="1:11" s="4" customFormat="1">
      <c r="A67" s="22"/>
      <c r="B67"/>
      <c r="C67"/>
      <c r="D67"/>
      <c r="E67"/>
      <c r="F67"/>
      <c r="G67" s="13">
        <f>SUM(G4:G65)</f>
        <v>297</v>
      </c>
      <c r="H67" s="23"/>
      <c r="I67" s="23"/>
      <c r="J67" s="23"/>
      <c r="K67" s="23"/>
    </row>
    <row r="68" spans="1:11" s="3" customFormat="1" ht="30" customHeight="1">
      <c r="A68" s="5" t="s">
        <v>18</v>
      </c>
      <c r="B68" s="5"/>
      <c r="C68" s="5"/>
      <c r="D68" s="5"/>
      <c r="E68" s="5"/>
      <c r="F68" s="5"/>
      <c r="G68" s="5"/>
      <c r="H68" s="6"/>
      <c r="I68" s="6"/>
      <c r="J68" s="6"/>
      <c r="K68" s="6"/>
    </row>
    <row r="69" spans="1:11" s="3" customFormat="1" ht="30" customHeight="1">
      <c r="A69" s="5" t="s">
        <v>1</v>
      </c>
      <c r="B69" s="5"/>
      <c r="C69" s="5"/>
      <c r="D69" s="5"/>
      <c r="E69" s="5"/>
      <c r="F69" s="5"/>
      <c r="G69" s="5"/>
      <c r="H69" s="6"/>
      <c r="I69" s="6"/>
      <c r="J69" s="6"/>
      <c r="K69" s="6"/>
    </row>
  </sheetData>
  <sortState ref="B4:K45">
    <sortCondition ref="B4:B45"/>
    <sortCondition ref="C4:C45"/>
  </sortState>
  <mergeCells count="7">
    <mergeCell ref="A68:K68"/>
    <mergeCell ref="A69:K69"/>
    <mergeCell ref="A1:H1"/>
    <mergeCell ref="A2:H2"/>
    <mergeCell ref="I1:K1"/>
    <mergeCell ref="I2:K2"/>
    <mergeCell ref="A66:J66"/>
  </mergeCells>
  <conditionalFormatting sqref="C3:C1048576">
    <cfRule type="duplicateValues" dxfId="0" priority="1"/>
  </conditionalFormatting>
  <pageMargins left="0.39370078740157483" right="0.23622047244094491" top="0.74803149606299213" bottom="0.74803149606299213" header="0.31496062992125984" footer="0.31496062992125984"/>
  <pageSetup paperSize="9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2024-06-18T07:53:09Z</cp:lastPrinted>
  <dcterms:created xsi:type="dcterms:W3CDTF">2024-05-19T07:02:57Z</dcterms:created>
  <dcterms:modified xsi:type="dcterms:W3CDTF">2024-06-18T07:53:10Z</dcterms:modified>
</cp:coreProperties>
</file>