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540" windowWidth="23655" windowHeight="8385"/>
  </bookViews>
  <sheets>
    <sheet name="Invoice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H21" i="1"/>
  <c r="G21"/>
  <c r="J5"/>
  <c r="J6"/>
  <c r="J7"/>
  <c r="J8"/>
  <c r="J9"/>
  <c r="J10"/>
  <c r="J11"/>
  <c r="J12"/>
  <c r="J13"/>
  <c r="J14"/>
  <c r="J15"/>
  <c r="J16"/>
  <c r="J17"/>
  <c r="J4"/>
  <c r="I5"/>
  <c r="L5" s="1"/>
  <c r="I6"/>
  <c r="L6" s="1"/>
  <c r="I7"/>
  <c r="L7" s="1"/>
  <c r="I8"/>
  <c r="L8" s="1"/>
  <c r="I9"/>
  <c r="L9" s="1"/>
  <c r="I10"/>
  <c r="L10" s="1"/>
  <c r="I11"/>
  <c r="L11" s="1"/>
  <c r="I12"/>
  <c r="L12" s="1"/>
  <c r="I13"/>
  <c r="L13" s="1"/>
  <c r="I14"/>
  <c r="L14" s="1"/>
  <c r="I15"/>
  <c r="L15" s="1"/>
  <c r="I16"/>
  <c r="L16" s="1"/>
  <c r="I17"/>
  <c r="L17" s="1"/>
  <c r="I4"/>
  <c r="L4" s="1"/>
  <c r="L18" l="1"/>
</calcChain>
</file>

<file path=xl/sharedStrings.xml><?xml version="1.0" encoding="utf-8"?>
<sst xmlns="http://schemas.openxmlformats.org/spreadsheetml/2006/main" count="88" uniqueCount="61">
  <si>
    <t>INVOICE
PRAGATI LOGISTICS,SAMANTA SAHI KHUNTIA LANE,8984191006
GST No:21AGHPB9356M1Z9</t>
  </si>
  <si>
    <t>01/9/2024</t>
  </si>
  <si>
    <t>1004091</t>
  </si>
  <si>
    <t>04/9/2024</t>
  </si>
  <si>
    <t>4144</t>
  </si>
  <si>
    <t>4143</t>
  </si>
  <si>
    <t>138</t>
  </si>
  <si>
    <t>07/9/2024</t>
  </si>
  <si>
    <t>4229</t>
  </si>
  <si>
    <t>10/9/2024</t>
  </si>
  <si>
    <t>4278</t>
  </si>
  <si>
    <t>17/9/2024</t>
  </si>
  <si>
    <t>4456</t>
  </si>
  <si>
    <t>19/9/2024</t>
  </si>
  <si>
    <t>23/9/2024</t>
  </si>
  <si>
    <t>4656</t>
  </si>
  <si>
    <t>24/9/2024</t>
  </si>
  <si>
    <t>4725</t>
  </si>
  <si>
    <t>27/9/2024</t>
  </si>
  <si>
    <t>4837</t>
  </si>
  <si>
    <t>4852</t>
  </si>
  <si>
    <t>4778/4831</t>
  </si>
  <si>
    <t>Thanking you for your business.
PRAGATI LOGISTICS</t>
  </si>
  <si>
    <t>SL</t>
  </si>
  <si>
    <t>DATE</t>
  </si>
  <si>
    <t>LR NO</t>
  </si>
  <si>
    <t>FROM</t>
  </si>
  <si>
    <t>DESTINATION</t>
  </si>
  <si>
    <t>INV NO</t>
  </si>
  <si>
    <t>CASE</t>
  </si>
  <si>
    <t>WEIGHT</t>
  </si>
  <si>
    <t>RATE</t>
  </si>
  <si>
    <t>DD.CH.</t>
  </si>
  <si>
    <t>LR CH.</t>
  </si>
  <si>
    <t>AMOUNT</t>
  </si>
  <si>
    <t>BARIPADA</t>
  </si>
  <si>
    <t>RAYAGADA</t>
  </si>
  <si>
    <t>BARBIL</t>
  </si>
  <si>
    <t>KEONJHAR</t>
  </si>
  <si>
    <t>BALIGUDA</t>
  </si>
  <si>
    <t>CTC</t>
  </si>
  <si>
    <t>JA/12693</t>
  </si>
  <si>
    <t>JA/13057</t>
  </si>
  <si>
    <t>JA/13060</t>
  </si>
  <si>
    <t>JA/13166</t>
  </si>
  <si>
    <t>JA/13389</t>
  </si>
  <si>
    <t>JA/13524</t>
  </si>
  <si>
    <t>JA/14048</t>
  </si>
  <si>
    <t>JA/14292</t>
  </si>
  <si>
    <t>JA/14295</t>
  </si>
  <si>
    <t>JA/14606</t>
  </si>
  <si>
    <t>JA/14707</t>
  </si>
  <si>
    <t>JA/14998</t>
  </si>
  <si>
    <t>JA/15041</t>
  </si>
  <si>
    <t>JA/15136</t>
  </si>
  <si>
    <t>TO,
M/S DEEPAKA AGARWAL
C/O : M/S GODREJ CONSUMER PRODUCTS LTD.
Address: K K BHAWASINKA COMPOUND, CANTONMENT ROAD, CUTTACK, ODISHA, 753001, 9658564285
GST No: 21ASQPA7475B1ZZ</t>
  </si>
  <si>
    <t>Kindly, verify &amp; confirm within 7 days, else GST will be filed by 20th OCT., 2024. 
GST to be paid by Consignor under Reverse Charge Mechanism(RCM) as per GST.</t>
  </si>
  <si>
    <t xml:space="preserve">Bill Date:10/10/2024
Bill NO : 22094
Total Amount:40542.00
</t>
  </si>
  <si>
    <t>4474/4499</t>
  </si>
  <si>
    <t>1004483/ 4504/4505</t>
  </si>
  <si>
    <t>(RUPEES FORTY THOUSAND FIVE HUNDRED FORTY TWO ONLY)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</si>
</sst>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wrapText="1"/>
    </xf>
    <xf numFmtId="0" fontId="2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wrapText="1"/>
    </xf>
    <xf numFmtId="164" fontId="0" fillId="0" borderId="1" xfId="0" applyNumberFormat="1" applyFont="1" applyBorder="1" applyAlignment="1">
      <alignment wrapText="1"/>
    </xf>
    <xf numFmtId="0" fontId="0" fillId="0" borderId="1" xfId="0" applyNumberFormat="1" applyFont="1" applyBorder="1" applyAlignment="1">
      <alignment horizontal="center" vertical="center" wrapText="1"/>
    </xf>
    <xf numFmtId="0" fontId="0" fillId="0" borderId="1" xfId="0" applyNumberFormat="1" applyFont="1" applyBorder="1" applyAlignment="1">
      <alignment vertical="center" wrapText="1"/>
    </xf>
    <xf numFmtId="0" fontId="2" fillId="0" borderId="1" xfId="0" applyNumberFormat="1" applyFont="1" applyBorder="1" applyAlignment="1">
      <alignment vertical="center" wrapText="1"/>
    </xf>
    <xf numFmtId="164" fontId="0" fillId="0" borderId="1" xfId="0" applyNumberFormat="1" applyFont="1" applyFill="1" applyBorder="1" applyAlignment="1">
      <alignment vertical="center" wrapText="1"/>
    </xf>
    <xf numFmtId="2" fontId="0" fillId="0" borderId="1" xfId="0" applyNumberFormat="1" applyFont="1" applyBorder="1" applyAlignment="1">
      <alignment vertical="center" wrapText="1"/>
    </xf>
    <xf numFmtId="0" fontId="0" fillId="0" borderId="0" xfId="0" applyNumberFormat="1" applyFont="1" applyAlignment="1">
      <alignment vertical="center" wrapText="1"/>
    </xf>
    <xf numFmtId="0" fontId="1" fillId="0" borderId="7" xfId="0" applyNumberFormat="1" applyFont="1" applyBorder="1" applyAlignment="1">
      <alignment horizontal="center" wrapText="1"/>
    </xf>
    <xf numFmtId="164" fontId="1" fillId="0" borderId="5" xfId="0" applyNumberFormat="1" applyFont="1" applyBorder="1" applyAlignment="1">
      <alignment horizontal="center" wrapText="1"/>
    </xf>
    <xf numFmtId="0" fontId="1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1" fillId="0" borderId="6" xfId="0" applyNumberFormat="1" applyFont="1" applyBorder="1" applyAlignment="1">
      <alignment wrapText="1"/>
    </xf>
    <xf numFmtId="0" fontId="1" fillId="0" borderId="2" xfId="0" applyNumberFormat="1" applyFont="1" applyBorder="1" applyAlignment="1">
      <alignment horizontal="left" vertical="center" wrapText="1"/>
    </xf>
    <xf numFmtId="0" fontId="1" fillId="0" borderId="3" xfId="0" applyNumberFormat="1" applyFont="1" applyBorder="1" applyAlignment="1">
      <alignment horizontal="left" vertical="center" wrapText="1"/>
    </xf>
    <xf numFmtId="0" fontId="1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1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3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8</xdr:col>
      <xdr:colOff>104776</xdr:colOff>
      <xdr:row>0</xdr:row>
      <xdr:rowOff>895350</xdr:rowOff>
    </xdr:to>
    <xdr:pic>
      <xdr:nvPicPr>
        <xdr:cNvPr id="2" name="logo">
          <a:extLst>
            <a:ext uri="{FF2B5EF4-FFF2-40B4-BE49-F238E27FC236}">
              <a16:creationId xmlns=""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4657726" cy="8953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>
        <row r="4">
          <cell r="B4" t="str">
            <v>BADAHALA</v>
          </cell>
          <cell r="C4">
            <v>2.5</v>
          </cell>
          <cell r="D4">
            <v>8</v>
          </cell>
          <cell r="E4">
            <v>2.6749999999999998</v>
          </cell>
        </row>
        <row r="5">
          <cell r="B5" t="str">
            <v>BALASORE</v>
          </cell>
          <cell r="C5">
            <v>2</v>
          </cell>
          <cell r="D5">
            <v>8</v>
          </cell>
          <cell r="E5">
            <v>2.14</v>
          </cell>
        </row>
        <row r="6">
          <cell r="B6" t="str">
            <v>BARAGARH</v>
          </cell>
          <cell r="C6">
            <v>3</v>
          </cell>
          <cell r="D6">
            <v>8</v>
          </cell>
          <cell r="E6">
            <v>3.21</v>
          </cell>
        </row>
        <row r="7">
          <cell r="B7" t="str">
            <v>BARBIL</v>
          </cell>
          <cell r="C7">
            <v>3</v>
          </cell>
          <cell r="D7">
            <v>8</v>
          </cell>
          <cell r="E7">
            <v>3.21</v>
          </cell>
        </row>
        <row r="8">
          <cell r="B8" t="str">
            <v>BARIPADA</v>
          </cell>
          <cell r="C8">
            <v>2.5</v>
          </cell>
          <cell r="D8">
            <v>8</v>
          </cell>
          <cell r="E8">
            <v>2.6749999999999998</v>
          </cell>
        </row>
        <row r="9">
          <cell r="B9" t="str">
            <v>BOLANGIR</v>
          </cell>
          <cell r="C9">
            <v>3</v>
          </cell>
          <cell r="D9">
            <v>8</v>
          </cell>
          <cell r="E9">
            <v>3.21</v>
          </cell>
        </row>
        <row r="10">
          <cell r="B10" t="str">
            <v>JEYPORE</v>
          </cell>
          <cell r="C10">
            <v>4</v>
          </cell>
          <cell r="D10">
            <v>8</v>
          </cell>
          <cell r="E10">
            <v>4.28</v>
          </cell>
        </row>
        <row r="11">
          <cell r="B11" t="str">
            <v>JHARSUGUDA</v>
          </cell>
          <cell r="C11">
            <v>3</v>
          </cell>
          <cell r="D11">
            <v>8</v>
          </cell>
          <cell r="E11">
            <v>3.21</v>
          </cell>
        </row>
        <row r="12">
          <cell r="B12" t="str">
            <v>KANDHAMAL</v>
          </cell>
          <cell r="C12">
            <v>3</v>
          </cell>
          <cell r="D12">
            <v>8</v>
          </cell>
          <cell r="E12">
            <v>3.21</v>
          </cell>
        </row>
        <row r="13">
          <cell r="B13" t="str">
            <v>KEONJHAR</v>
          </cell>
          <cell r="C13">
            <v>2</v>
          </cell>
          <cell r="D13">
            <v>8</v>
          </cell>
          <cell r="E13">
            <v>2.14</v>
          </cell>
        </row>
        <row r="14">
          <cell r="B14" t="str">
            <v>KESINGA</v>
          </cell>
          <cell r="C14">
            <v>3.5</v>
          </cell>
          <cell r="D14">
            <v>8</v>
          </cell>
          <cell r="E14">
            <v>3.7450000000000001</v>
          </cell>
        </row>
        <row r="15">
          <cell r="B15" t="str">
            <v>RAYAGADA</v>
          </cell>
          <cell r="C15">
            <v>4</v>
          </cell>
          <cell r="D15">
            <v>8</v>
          </cell>
          <cell r="E15">
            <v>4.28</v>
          </cell>
        </row>
        <row r="16">
          <cell r="B16" t="str">
            <v>RUGUDIPARA (BOLANGIR)</v>
          </cell>
          <cell r="C16">
            <v>3</v>
          </cell>
          <cell r="D16">
            <v>8</v>
          </cell>
          <cell r="E16">
            <v>3.21</v>
          </cell>
        </row>
        <row r="17">
          <cell r="B17" t="str">
            <v>RAJGANGPUR</v>
          </cell>
          <cell r="C17">
            <v>3.5</v>
          </cell>
          <cell r="D17">
            <v>8</v>
          </cell>
          <cell r="E17">
            <v>3.7450000000000001</v>
          </cell>
        </row>
        <row r="18">
          <cell r="B18" t="str">
            <v>ROURKELA</v>
          </cell>
          <cell r="C18">
            <v>3</v>
          </cell>
          <cell r="D18">
            <v>8</v>
          </cell>
          <cell r="E18">
            <v>3.21</v>
          </cell>
        </row>
        <row r="19">
          <cell r="B19" t="str">
            <v>PADAMPUR (BARGARH)</v>
          </cell>
          <cell r="C19">
            <v>4</v>
          </cell>
          <cell r="D19">
            <v>8</v>
          </cell>
          <cell r="E19">
            <v>4.28</v>
          </cell>
        </row>
        <row r="20">
          <cell r="B20" t="str">
            <v>BALIGUDA</v>
          </cell>
          <cell r="C20">
            <v>4.5</v>
          </cell>
          <cell r="D20">
            <v>8</v>
          </cell>
          <cell r="E20">
            <v>4.8150000000000004</v>
          </cell>
        </row>
        <row r="21">
          <cell r="B21" t="str">
            <v>PHULBANI</v>
          </cell>
          <cell r="C21">
            <v>3.5</v>
          </cell>
          <cell r="D21">
            <v>8</v>
          </cell>
          <cell r="E21">
            <v>3.7450000000000001</v>
          </cell>
        </row>
        <row r="22">
          <cell r="B22" t="str">
            <v>RAIRANGPUR</v>
          </cell>
          <cell r="C22">
            <v>2.5</v>
          </cell>
          <cell r="D22">
            <v>8</v>
          </cell>
          <cell r="E22">
            <v>2.6749999999999998</v>
          </cell>
        </row>
      </sheetData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1"/>
  <sheetViews>
    <sheetView tabSelected="1" workbookViewId="0">
      <selection activeCell="S2" sqref="S2"/>
    </sheetView>
  </sheetViews>
  <sheetFormatPr defaultRowHeight="15"/>
  <cols>
    <col min="1" max="1" width="3.7109375" style="1" customWidth="1"/>
    <col min="2" max="2" width="9.7109375" style="1" bestFit="1" customWidth="1"/>
    <col min="3" max="3" width="8.85546875" style="1" bestFit="1" customWidth="1"/>
    <col min="4" max="4" width="6.42578125" style="1" bestFit="1" customWidth="1"/>
    <col min="5" max="5" width="13.140625" style="1" bestFit="1" customWidth="1"/>
    <col min="6" max="6" width="9.85546875" style="1" bestFit="1" customWidth="1"/>
    <col min="7" max="7" width="7.42578125" style="1" customWidth="1"/>
    <col min="8" max="8" width="9.140625" style="1" customWidth="1"/>
    <col min="9" max="9" width="6.42578125" style="2" customWidth="1"/>
    <col min="10" max="10" width="7.7109375" style="2" customWidth="1"/>
    <col min="11" max="11" width="7.140625" style="2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27"/>
      <c r="B1" s="28"/>
      <c r="C1" s="28"/>
      <c r="D1" s="28"/>
      <c r="E1" s="28"/>
      <c r="F1" s="28"/>
      <c r="G1" s="28"/>
      <c r="H1" s="28"/>
      <c r="I1" s="29"/>
      <c r="J1" s="30" t="s">
        <v>0</v>
      </c>
      <c r="K1" s="30"/>
      <c r="L1" s="30"/>
    </row>
    <row r="2" spans="1:12" ht="99" customHeight="1">
      <c r="A2" s="27" t="s">
        <v>55</v>
      </c>
      <c r="B2" s="28"/>
      <c r="C2" s="28"/>
      <c r="D2" s="28"/>
      <c r="E2" s="28"/>
      <c r="F2" s="28"/>
      <c r="G2" s="28"/>
      <c r="H2" s="28"/>
      <c r="I2" s="29"/>
      <c r="J2" s="31" t="s">
        <v>57</v>
      </c>
      <c r="K2" s="31"/>
      <c r="L2" s="31"/>
    </row>
    <row r="3" spans="1:12" s="3" customFormat="1">
      <c r="A3" s="5" t="s">
        <v>23</v>
      </c>
      <c r="B3" s="5" t="s">
        <v>24</v>
      </c>
      <c r="C3" s="5" t="s">
        <v>25</v>
      </c>
      <c r="D3" s="5" t="s">
        <v>26</v>
      </c>
      <c r="E3" s="5" t="s">
        <v>27</v>
      </c>
      <c r="F3" s="5" t="s">
        <v>28</v>
      </c>
      <c r="G3" s="5" t="s">
        <v>29</v>
      </c>
      <c r="H3" s="5" t="s">
        <v>30</v>
      </c>
      <c r="I3" s="8" t="s">
        <v>31</v>
      </c>
      <c r="J3" s="8" t="s">
        <v>32</v>
      </c>
      <c r="K3" s="8" t="s">
        <v>33</v>
      </c>
      <c r="L3" s="8" t="s">
        <v>34</v>
      </c>
    </row>
    <row r="4" spans="1:12">
      <c r="A4" s="10">
        <v>1</v>
      </c>
      <c r="B4" s="4" t="s">
        <v>1</v>
      </c>
      <c r="C4" s="4" t="s">
        <v>41</v>
      </c>
      <c r="D4" s="9" t="s">
        <v>40</v>
      </c>
      <c r="E4" s="4" t="s">
        <v>35</v>
      </c>
      <c r="F4" s="4" t="s">
        <v>2</v>
      </c>
      <c r="G4" s="4">
        <v>397</v>
      </c>
      <c r="H4" s="11">
        <v>3930.41</v>
      </c>
      <c r="I4" s="6">
        <f>VLOOKUP(E4,'[1]GODREJ CONSUMER'!$B$4:$E$22,4,FALSE)</f>
        <v>2.6749999999999998</v>
      </c>
      <c r="J4" s="6">
        <f>G4*10</f>
        <v>3970</v>
      </c>
      <c r="K4" s="6">
        <v>20</v>
      </c>
      <c r="L4" s="6">
        <f>H4*I4+J4+K4</f>
        <v>14503.846749999999</v>
      </c>
    </row>
    <row r="5" spans="1:12">
      <c r="A5" s="10">
        <v>2</v>
      </c>
      <c r="B5" s="4" t="s">
        <v>3</v>
      </c>
      <c r="C5" s="4" t="s">
        <v>42</v>
      </c>
      <c r="D5" s="9" t="s">
        <v>40</v>
      </c>
      <c r="E5" s="4" t="s">
        <v>36</v>
      </c>
      <c r="F5" s="4" t="s">
        <v>4</v>
      </c>
      <c r="G5" s="4">
        <v>69</v>
      </c>
      <c r="H5" s="11">
        <v>672.44</v>
      </c>
      <c r="I5" s="6">
        <f>VLOOKUP(E5,'[1]GODREJ CONSUMER'!$B$4:$E$22,4,FALSE)</f>
        <v>4.28</v>
      </c>
      <c r="J5" s="6">
        <f t="shared" ref="J5:J17" si="0">G5*10</f>
        <v>690</v>
      </c>
      <c r="K5" s="6">
        <v>20</v>
      </c>
      <c r="L5" s="6">
        <f t="shared" ref="L5:L17" si="1">H5*I5+J5+K5</f>
        <v>3588.0432000000005</v>
      </c>
    </row>
    <row r="6" spans="1:12">
      <c r="A6" s="10">
        <v>3</v>
      </c>
      <c r="B6" s="4" t="s">
        <v>3</v>
      </c>
      <c r="C6" s="4" t="s">
        <v>43</v>
      </c>
      <c r="D6" s="9" t="s">
        <v>40</v>
      </c>
      <c r="E6" s="4" t="s">
        <v>36</v>
      </c>
      <c r="F6" s="4" t="s">
        <v>5</v>
      </c>
      <c r="G6" s="4">
        <v>11</v>
      </c>
      <c r="H6" s="11">
        <v>108.65</v>
      </c>
      <c r="I6" s="6">
        <f>VLOOKUP(E6,'[1]GODREJ CONSUMER'!$B$4:$E$22,4,FALSE)</f>
        <v>4.28</v>
      </c>
      <c r="J6" s="6">
        <f t="shared" si="0"/>
        <v>110</v>
      </c>
      <c r="K6" s="6">
        <v>20</v>
      </c>
      <c r="L6" s="6">
        <f t="shared" si="1"/>
        <v>595.02200000000005</v>
      </c>
    </row>
    <row r="7" spans="1:12">
      <c r="A7" s="10">
        <v>4</v>
      </c>
      <c r="B7" s="4" t="s">
        <v>3</v>
      </c>
      <c r="C7" s="4" t="s">
        <v>44</v>
      </c>
      <c r="D7" s="9" t="s">
        <v>40</v>
      </c>
      <c r="E7" s="4" t="s">
        <v>37</v>
      </c>
      <c r="F7" s="4" t="s">
        <v>6</v>
      </c>
      <c r="G7" s="4">
        <v>31</v>
      </c>
      <c r="H7" s="11">
        <v>288.91000000000003</v>
      </c>
      <c r="I7" s="6">
        <f>VLOOKUP(E7,'[1]GODREJ CONSUMER'!$B$4:$E$22,4,FALSE)</f>
        <v>3.21</v>
      </c>
      <c r="J7" s="6">
        <f t="shared" si="0"/>
        <v>310</v>
      </c>
      <c r="K7" s="6">
        <v>20</v>
      </c>
      <c r="L7" s="6">
        <f t="shared" si="1"/>
        <v>1257.4011</v>
      </c>
    </row>
    <row r="8" spans="1:12">
      <c r="A8" s="10">
        <v>5</v>
      </c>
      <c r="B8" s="4" t="s">
        <v>7</v>
      </c>
      <c r="C8" s="4" t="s">
        <v>45</v>
      </c>
      <c r="D8" s="9" t="s">
        <v>40</v>
      </c>
      <c r="E8" s="4" t="s">
        <v>37</v>
      </c>
      <c r="F8" s="4" t="s">
        <v>8</v>
      </c>
      <c r="G8" s="4">
        <v>54</v>
      </c>
      <c r="H8" s="11">
        <v>504.3</v>
      </c>
      <c r="I8" s="6">
        <f>VLOOKUP(E8,'[1]GODREJ CONSUMER'!$B$4:$E$22,4,FALSE)</f>
        <v>3.21</v>
      </c>
      <c r="J8" s="6">
        <f t="shared" si="0"/>
        <v>540</v>
      </c>
      <c r="K8" s="6">
        <v>20</v>
      </c>
      <c r="L8" s="6">
        <f t="shared" si="1"/>
        <v>2178.8029999999999</v>
      </c>
    </row>
    <row r="9" spans="1:12">
      <c r="A9" s="10">
        <v>6</v>
      </c>
      <c r="B9" s="4" t="s">
        <v>9</v>
      </c>
      <c r="C9" s="4" t="s">
        <v>46</v>
      </c>
      <c r="D9" s="9" t="s">
        <v>40</v>
      </c>
      <c r="E9" s="4" t="s">
        <v>36</v>
      </c>
      <c r="F9" s="4" t="s">
        <v>10</v>
      </c>
      <c r="G9" s="4">
        <v>66</v>
      </c>
      <c r="H9" s="11">
        <v>679</v>
      </c>
      <c r="I9" s="6">
        <f>VLOOKUP(E9,'[1]GODREJ CONSUMER'!$B$4:$E$22,4,FALSE)</f>
        <v>4.28</v>
      </c>
      <c r="J9" s="6">
        <f t="shared" si="0"/>
        <v>660</v>
      </c>
      <c r="K9" s="6">
        <v>20</v>
      </c>
      <c r="L9" s="6">
        <f t="shared" si="1"/>
        <v>3586.1200000000003</v>
      </c>
    </row>
    <row r="10" spans="1:12">
      <c r="A10" s="10">
        <v>7</v>
      </c>
      <c r="B10" s="4" t="s">
        <v>11</v>
      </c>
      <c r="C10" s="4" t="s">
        <v>47</v>
      </c>
      <c r="D10" s="9" t="s">
        <v>40</v>
      </c>
      <c r="E10" s="4" t="s">
        <v>37</v>
      </c>
      <c r="F10" s="4" t="s">
        <v>12</v>
      </c>
      <c r="G10" s="4">
        <v>57</v>
      </c>
      <c r="H10" s="11">
        <v>573</v>
      </c>
      <c r="I10" s="6">
        <f>VLOOKUP(E10,'[1]GODREJ CONSUMER'!$B$4:$E$22,4,FALSE)</f>
        <v>3.21</v>
      </c>
      <c r="J10" s="6">
        <f t="shared" si="0"/>
        <v>570</v>
      </c>
      <c r="K10" s="6">
        <v>20</v>
      </c>
      <c r="L10" s="6">
        <f t="shared" si="1"/>
        <v>2429.33</v>
      </c>
    </row>
    <row r="11" spans="1:12" s="17" customFormat="1" ht="33" customHeight="1">
      <c r="A11" s="12">
        <v>8</v>
      </c>
      <c r="B11" s="13" t="s">
        <v>13</v>
      </c>
      <c r="C11" s="13" t="s">
        <v>48</v>
      </c>
      <c r="D11" s="14" t="s">
        <v>40</v>
      </c>
      <c r="E11" s="13" t="s">
        <v>38</v>
      </c>
      <c r="F11" s="14" t="s">
        <v>59</v>
      </c>
      <c r="G11" s="13">
        <v>57</v>
      </c>
      <c r="H11" s="15">
        <v>634</v>
      </c>
      <c r="I11" s="16">
        <f>VLOOKUP(E11,'[1]GODREJ CONSUMER'!$B$4:$E$22,4,FALSE)</f>
        <v>2.14</v>
      </c>
      <c r="J11" s="16">
        <f t="shared" si="0"/>
        <v>570</v>
      </c>
      <c r="K11" s="16">
        <v>20</v>
      </c>
      <c r="L11" s="16">
        <f t="shared" si="1"/>
        <v>1946.76</v>
      </c>
    </row>
    <row r="12" spans="1:12">
      <c r="A12" s="10">
        <v>9</v>
      </c>
      <c r="B12" s="4" t="s">
        <v>13</v>
      </c>
      <c r="C12" s="4" t="s">
        <v>49</v>
      </c>
      <c r="D12" s="9" t="s">
        <v>40</v>
      </c>
      <c r="E12" s="4" t="s">
        <v>38</v>
      </c>
      <c r="F12" s="4" t="s">
        <v>58</v>
      </c>
      <c r="G12" s="4">
        <v>43</v>
      </c>
      <c r="H12" s="11">
        <v>486.47</v>
      </c>
      <c r="I12" s="6">
        <f>VLOOKUP(E12,'[1]GODREJ CONSUMER'!$B$4:$E$22,4,FALSE)</f>
        <v>2.14</v>
      </c>
      <c r="J12" s="6">
        <f t="shared" si="0"/>
        <v>430</v>
      </c>
      <c r="K12" s="6">
        <v>20</v>
      </c>
      <c r="L12" s="6">
        <f t="shared" si="1"/>
        <v>1491.0458000000001</v>
      </c>
    </row>
    <row r="13" spans="1:12">
      <c r="A13" s="10">
        <v>10</v>
      </c>
      <c r="B13" s="4" t="s">
        <v>14</v>
      </c>
      <c r="C13" s="4" t="s">
        <v>50</v>
      </c>
      <c r="D13" s="9" t="s">
        <v>40</v>
      </c>
      <c r="E13" s="4" t="s">
        <v>35</v>
      </c>
      <c r="F13" s="4" t="s">
        <v>15</v>
      </c>
      <c r="G13" s="4">
        <v>32</v>
      </c>
      <c r="H13" s="11">
        <v>231</v>
      </c>
      <c r="I13" s="6">
        <f>VLOOKUP(E13,'[1]GODREJ CONSUMER'!$B$4:$E$22,4,FALSE)</f>
        <v>2.6749999999999998</v>
      </c>
      <c r="J13" s="6">
        <f t="shared" si="0"/>
        <v>320</v>
      </c>
      <c r="K13" s="6">
        <v>20</v>
      </c>
      <c r="L13" s="6">
        <f t="shared" si="1"/>
        <v>957.92499999999995</v>
      </c>
    </row>
    <row r="14" spans="1:12">
      <c r="A14" s="10">
        <v>11</v>
      </c>
      <c r="B14" s="4" t="s">
        <v>16</v>
      </c>
      <c r="C14" s="4" t="s">
        <v>51</v>
      </c>
      <c r="D14" s="9" t="s">
        <v>40</v>
      </c>
      <c r="E14" s="4" t="s">
        <v>37</v>
      </c>
      <c r="F14" s="4" t="s">
        <v>17</v>
      </c>
      <c r="G14" s="4">
        <v>50</v>
      </c>
      <c r="H14" s="11">
        <v>509.77</v>
      </c>
      <c r="I14" s="6">
        <f>VLOOKUP(E14,'[1]GODREJ CONSUMER'!$B$4:$E$22,4,FALSE)</f>
        <v>3.21</v>
      </c>
      <c r="J14" s="6">
        <f t="shared" si="0"/>
        <v>500</v>
      </c>
      <c r="K14" s="6">
        <v>20</v>
      </c>
      <c r="L14" s="6">
        <f t="shared" si="1"/>
        <v>2156.3616999999999</v>
      </c>
    </row>
    <row r="15" spans="1:12">
      <c r="A15" s="10">
        <v>12</v>
      </c>
      <c r="B15" s="4" t="s">
        <v>18</v>
      </c>
      <c r="C15" s="4" t="s">
        <v>52</v>
      </c>
      <c r="D15" s="9" t="s">
        <v>40</v>
      </c>
      <c r="E15" s="4" t="s">
        <v>39</v>
      </c>
      <c r="F15" s="4" t="s">
        <v>19</v>
      </c>
      <c r="G15" s="4">
        <v>20</v>
      </c>
      <c r="H15" s="11">
        <v>269</v>
      </c>
      <c r="I15" s="6">
        <f>VLOOKUP(E15,'[1]GODREJ CONSUMER'!$B$4:$E$22,4,FALSE)</f>
        <v>4.8150000000000004</v>
      </c>
      <c r="J15" s="6">
        <f t="shared" si="0"/>
        <v>200</v>
      </c>
      <c r="K15" s="6">
        <v>20</v>
      </c>
      <c r="L15" s="6">
        <f t="shared" si="1"/>
        <v>1515.2350000000001</v>
      </c>
    </row>
    <row r="16" spans="1:12">
      <c r="A16" s="10">
        <v>13</v>
      </c>
      <c r="B16" s="4" t="s">
        <v>18</v>
      </c>
      <c r="C16" s="4" t="s">
        <v>53</v>
      </c>
      <c r="D16" s="9" t="s">
        <v>40</v>
      </c>
      <c r="E16" s="4" t="s">
        <v>37</v>
      </c>
      <c r="F16" s="4" t="s">
        <v>20</v>
      </c>
      <c r="G16" s="4">
        <v>14</v>
      </c>
      <c r="H16" s="11">
        <v>145.96</v>
      </c>
      <c r="I16" s="6">
        <f>VLOOKUP(E16,'[1]GODREJ CONSUMER'!$B$4:$E$22,4,FALSE)</f>
        <v>3.21</v>
      </c>
      <c r="J16" s="6">
        <f t="shared" si="0"/>
        <v>140</v>
      </c>
      <c r="K16" s="6">
        <v>20</v>
      </c>
      <c r="L16" s="6">
        <f t="shared" si="1"/>
        <v>628.53160000000003</v>
      </c>
    </row>
    <row r="17" spans="1:12">
      <c r="A17" s="10">
        <v>14</v>
      </c>
      <c r="B17" s="4" t="s">
        <v>18</v>
      </c>
      <c r="C17" s="4" t="s">
        <v>54</v>
      </c>
      <c r="D17" s="9" t="s">
        <v>40</v>
      </c>
      <c r="E17" s="4" t="s">
        <v>36</v>
      </c>
      <c r="F17" s="4" t="s">
        <v>21</v>
      </c>
      <c r="G17" s="4">
        <v>73</v>
      </c>
      <c r="H17" s="11">
        <v>691.1</v>
      </c>
      <c r="I17" s="6">
        <f>VLOOKUP(E17,'[1]GODREJ CONSUMER'!$B$4:$E$22,4,FALSE)</f>
        <v>4.28</v>
      </c>
      <c r="J17" s="6">
        <f t="shared" si="0"/>
        <v>730</v>
      </c>
      <c r="K17" s="6">
        <v>20</v>
      </c>
      <c r="L17" s="6">
        <f t="shared" si="1"/>
        <v>3707.9080000000004</v>
      </c>
    </row>
    <row r="18" spans="1:12" s="3" customFormat="1">
      <c r="A18" s="20" t="s">
        <v>60</v>
      </c>
      <c r="B18" s="21"/>
      <c r="C18" s="21"/>
      <c r="D18" s="21"/>
      <c r="E18" s="21"/>
      <c r="F18" s="21"/>
      <c r="G18" s="21"/>
      <c r="H18" s="21"/>
      <c r="I18" s="22"/>
      <c r="J18" s="22"/>
      <c r="K18" s="23"/>
      <c r="L18" s="7">
        <f>ROUND(SUM(L4:L17),0)</f>
        <v>40542</v>
      </c>
    </row>
    <row r="19" spans="1:12" s="3" customFormat="1" ht="30" customHeight="1">
      <c r="A19" s="24" t="s">
        <v>56</v>
      </c>
      <c r="B19" s="24"/>
      <c r="C19" s="24"/>
      <c r="D19" s="24"/>
      <c r="E19" s="24"/>
      <c r="F19" s="24"/>
      <c r="G19" s="24"/>
      <c r="H19" s="24"/>
      <c r="I19" s="25"/>
      <c r="J19" s="25"/>
      <c r="K19" s="25"/>
      <c r="L19" s="25"/>
    </row>
    <row r="20" spans="1:12" s="3" customFormat="1" ht="30" customHeight="1" thickBot="1">
      <c r="A20" s="24" t="s">
        <v>22</v>
      </c>
      <c r="B20" s="24"/>
      <c r="C20" s="24"/>
      <c r="D20" s="24"/>
      <c r="E20" s="24"/>
      <c r="F20" s="24"/>
      <c r="G20" s="26"/>
      <c r="H20" s="26"/>
      <c r="I20" s="25"/>
      <c r="J20" s="25"/>
      <c r="K20" s="25"/>
      <c r="L20" s="25"/>
    </row>
    <row r="21" spans="1:12" ht="15.75" thickBot="1">
      <c r="G21" s="18">
        <f>SUM(G4:G17)</f>
        <v>974</v>
      </c>
      <c r="H21" s="19">
        <f>SUM(H4:H17)</f>
        <v>9724.01</v>
      </c>
    </row>
  </sheetData>
  <sortState ref="B4:L17">
    <sortCondition ref="B4"/>
  </sortState>
  <mergeCells count="7">
    <mergeCell ref="A18:K18"/>
    <mergeCell ref="A19:L19"/>
    <mergeCell ref="A20:L20"/>
    <mergeCell ref="A2:I2"/>
    <mergeCell ref="J1:L1"/>
    <mergeCell ref="J2:L2"/>
    <mergeCell ref="A1:I1"/>
  </mergeCells>
  <conditionalFormatting sqref="C3:C1048576">
    <cfRule type="duplicateValues" dxfId="2" priority="3"/>
  </conditionalFormatting>
  <conditionalFormatting sqref="C3">
    <cfRule type="duplicateValues" dxfId="1" priority="2"/>
  </conditionalFormatting>
  <conditionalFormatting sqref="C1:C1048576">
    <cfRule type="duplicateValues" dxfId="0" priority="1"/>
  </conditionalFormatting>
  <pageMargins left="0.27" right="0.16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ARATA</cp:lastModifiedBy>
  <cp:lastPrinted>2024-10-22T13:42:55Z</cp:lastPrinted>
  <dcterms:created xsi:type="dcterms:W3CDTF">2024-10-07T05:21:28Z</dcterms:created>
  <dcterms:modified xsi:type="dcterms:W3CDTF">2024-10-22T13:48:13Z</dcterms:modified>
</cp:coreProperties>
</file>