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570" windowWidth="19440" windowHeight="8640"/>
  </bookViews>
  <sheets>
    <sheet name="Invoice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H19" i="1" l="1"/>
  <c r="G19" i="1"/>
  <c r="J5" i="1"/>
  <c r="J7" i="1"/>
  <c r="J8" i="1"/>
  <c r="J9" i="1"/>
  <c r="J6" i="1"/>
  <c r="J11" i="1"/>
  <c r="L11" i="1" s="1"/>
  <c r="J13" i="1"/>
  <c r="J15" i="1"/>
  <c r="J10" i="1"/>
  <c r="J12" i="1"/>
  <c r="J14" i="1"/>
  <c r="J4" i="1"/>
  <c r="I5" i="1"/>
  <c r="L5" i="1" s="1"/>
  <c r="I7" i="1"/>
  <c r="L7" i="1" s="1"/>
  <c r="I8" i="1"/>
  <c r="L8" i="1" s="1"/>
  <c r="I9" i="1"/>
  <c r="L9" i="1" s="1"/>
  <c r="I6" i="1"/>
  <c r="L6" i="1" s="1"/>
  <c r="I13" i="1"/>
  <c r="L13" i="1" s="1"/>
  <c r="I15" i="1"/>
  <c r="L15" i="1" s="1"/>
  <c r="I10" i="1"/>
  <c r="L10" i="1" s="1"/>
  <c r="I12" i="1"/>
  <c r="L12" i="1" s="1"/>
  <c r="I14" i="1"/>
  <c r="L14" i="1" s="1"/>
  <c r="I4" i="1"/>
  <c r="L4" i="1" s="1"/>
  <c r="L16" i="1" l="1"/>
</calcChain>
</file>

<file path=xl/sharedStrings.xml><?xml version="1.0" encoding="utf-8"?>
<sst xmlns="http://schemas.openxmlformats.org/spreadsheetml/2006/main" count="78" uniqueCount="58">
  <si>
    <t>INVOICE
PRAGATI LOGISTICS,SAMANTA SAHI KHUNTIA LANE,8984191006
GST No:21AGHPB9356M1Z9</t>
  </si>
  <si>
    <t>01/4/2024</t>
  </si>
  <si>
    <t>776/852</t>
  </si>
  <si>
    <t>06/4/2024</t>
  </si>
  <si>
    <t>75</t>
  </si>
  <si>
    <t>10/4/2024</t>
  </si>
  <si>
    <t>176/05/092</t>
  </si>
  <si>
    <t>92</t>
  </si>
  <si>
    <t>12/4/2024</t>
  </si>
  <si>
    <t>272</t>
  </si>
  <si>
    <t>09/4/2024</t>
  </si>
  <si>
    <t>0097</t>
  </si>
  <si>
    <t>18/4/2024</t>
  </si>
  <si>
    <t>413</t>
  </si>
  <si>
    <t>19/4/2024</t>
  </si>
  <si>
    <t>465</t>
  </si>
  <si>
    <t>21/4/2024</t>
  </si>
  <si>
    <t>436</t>
  </si>
  <si>
    <t>110/174</t>
  </si>
  <si>
    <t>391</t>
  </si>
  <si>
    <t>20/4/2024</t>
  </si>
  <si>
    <t>449</t>
  </si>
  <si>
    <t>Thanking you for your business.
PRAGATI LOGISTICS</t>
  </si>
  <si>
    <t>RATE</t>
  </si>
  <si>
    <t>PL/JA/00029</t>
  </si>
  <si>
    <t>PL/JA/00351</t>
  </si>
  <si>
    <t>PL/JA/00635</t>
  </si>
  <si>
    <t>PL/JA/00636</t>
  </si>
  <si>
    <t>PL/JA/00760</t>
  </si>
  <si>
    <t>PL/JA/00844</t>
  </si>
  <si>
    <t>PL/JA/01165</t>
  </si>
  <si>
    <t>PL/JA/01233</t>
  </si>
  <si>
    <t>PL/JA/01516</t>
  </si>
  <si>
    <t>PL/JA/00784</t>
  </si>
  <si>
    <t>PL/JA/01203</t>
  </si>
  <si>
    <t>PL/JA/01406</t>
  </si>
  <si>
    <t>SL</t>
  </si>
  <si>
    <t>DATE</t>
  </si>
  <si>
    <t>LR NO</t>
  </si>
  <si>
    <t>INV NO</t>
  </si>
  <si>
    <t>CASE</t>
  </si>
  <si>
    <t>WEIGHT</t>
  </si>
  <si>
    <t>FROM</t>
  </si>
  <si>
    <t>TO</t>
  </si>
  <si>
    <t>RAYAGADA</t>
  </si>
  <si>
    <t>BARBIL</t>
  </si>
  <si>
    <t>KEONJHAR</t>
  </si>
  <si>
    <t>RAIRANGPUR</t>
  </si>
  <si>
    <t>PADAMPUR</t>
  </si>
  <si>
    <t>BALIGUDA</t>
  </si>
  <si>
    <t>CTC</t>
  </si>
  <si>
    <t>(RUPEES TWENTY THREE THOUSAND SEVEN HUNDRED SIXTY TWO ONLY)</t>
  </si>
  <si>
    <t>DD.CH.</t>
  </si>
  <si>
    <t>LR CH.</t>
  </si>
  <si>
    <t>AMT.</t>
  </si>
  <si>
    <t>Kindly, verify &amp; confirm within 7 days, else GST will be filed by 20th MAY, 2024. 
GST to be paid by Consignor under Reverse Charge Mechanism(RCM) as per GST.</t>
  </si>
  <si>
    <t xml:space="preserve">Bill Date: 28/05/2024
Bill NO : 5225
Total Amount:23762.00
</t>
  </si>
  <si>
    <t xml:space="preserve">TO,
M/S DEEPIKA AGARWAL
C/O : M/S GODREJ CONSUMER PRODUCTS LTD.
Address: K K BHAWASINKA COMPOUND, CANTONMENT ROAD, CUTTACK, ODISHA, 753001, 9658564285
GST No: 21ASQPA7475B1ZZ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</si>
</sst>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164" fontId="0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horizontal="center" wrapText="1"/>
    </xf>
    <xf numFmtId="0" fontId="1" fillId="0" borderId="1" xfId="0" applyNumberFormat="1" applyFont="1" applyBorder="1" applyAlignment="1">
      <alignment horizontal="center" wrapText="1"/>
    </xf>
    <xf numFmtId="164" fontId="1" fillId="0" borderId="1" xfId="0" applyNumberFormat="1" applyFont="1" applyBorder="1" applyAlignment="1">
      <alignment horizont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142874</xdr:colOff>
      <xdr:row>0</xdr:row>
      <xdr:rowOff>85725</xdr:rowOff>
    </xdr:from>
    <xdr:to>
      <xdr:col>7</xdr:col>
      <xdr:colOff>361950</xdr:colOff>
      <xdr:row>0</xdr:row>
      <xdr:rowOff>1038225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2874" y="85725"/>
          <a:ext cx="4276726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PRAGATI%20QUOTATION_2024-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>
        <row r="4">
          <cell r="B4" t="str">
            <v>BADAHALA</v>
          </cell>
          <cell r="C4">
            <v>2.5</v>
          </cell>
          <cell r="D4">
            <v>8</v>
          </cell>
          <cell r="E4">
            <v>2.6749999999999998</v>
          </cell>
        </row>
        <row r="5">
          <cell r="B5" t="str">
            <v>BALASORE</v>
          </cell>
          <cell r="C5">
            <v>2</v>
          </cell>
          <cell r="D5">
            <v>8</v>
          </cell>
          <cell r="E5">
            <v>2.14</v>
          </cell>
        </row>
        <row r="6">
          <cell r="B6" t="str">
            <v>BARAGARH</v>
          </cell>
          <cell r="C6">
            <v>3</v>
          </cell>
          <cell r="D6">
            <v>8</v>
          </cell>
          <cell r="E6">
            <v>3.21</v>
          </cell>
        </row>
        <row r="7">
          <cell r="B7" t="str">
            <v>BARBIL</v>
          </cell>
          <cell r="C7">
            <v>3</v>
          </cell>
          <cell r="D7">
            <v>8</v>
          </cell>
          <cell r="E7">
            <v>3.21</v>
          </cell>
        </row>
        <row r="8">
          <cell r="B8" t="str">
            <v>BARIPADA</v>
          </cell>
          <cell r="C8">
            <v>2.5</v>
          </cell>
          <cell r="D8">
            <v>8</v>
          </cell>
          <cell r="E8">
            <v>2.6749999999999998</v>
          </cell>
        </row>
        <row r="9">
          <cell r="B9" t="str">
            <v>BOLANGIR</v>
          </cell>
          <cell r="C9">
            <v>3</v>
          </cell>
          <cell r="D9">
            <v>8</v>
          </cell>
          <cell r="E9">
            <v>3.21</v>
          </cell>
        </row>
        <row r="10">
          <cell r="B10" t="str">
            <v>JEYPORE</v>
          </cell>
          <cell r="C10">
            <v>4</v>
          </cell>
          <cell r="D10">
            <v>8</v>
          </cell>
          <cell r="E10">
            <v>4.28</v>
          </cell>
        </row>
        <row r="11">
          <cell r="B11" t="str">
            <v>JHARSUGUDA</v>
          </cell>
          <cell r="C11">
            <v>3</v>
          </cell>
          <cell r="D11">
            <v>8</v>
          </cell>
          <cell r="E11">
            <v>3.21</v>
          </cell>
        </row>
        <row r="12">
          <cell r="B12" t="str">
            <v>KANDHAMAL</v>
          </cell>
          <cell r="C12">
            <v>3</v>
          </cell>
          <cell r="D12">
            <v>8</v>
          </cell>
          <cell r="E12">
            <v>3.21</v>
          </cell>
        </row>
        <row r="13">
          <cell r="B13" t="str">
            <v>KEONJHAR</v>
          </cell>
          <cell r="C13">
            <v>2</v>
          </cell>
          <cell r="D13">
            <v>8</v>
          </cell>
          <cell r="E13">
            <v>2.14</v>
          </cell>
        </row>
        <row r="14">
          <cell r="B14" t="str">
            <v>KESINGA</v>
          </cell>
          <cell r="C14">
            <v>3.5</v>
          </cell>
          <cell r="D14">
            <v>8</v>
          </cell>
          <cell r="E14">
            <v>3.7450000000000001</v>
          </cell>
        </row>
        <row r="15">
          <cell r="B15" t="str">
            <v>RAYAGADA</v>
          </cell>
          <cell r="C15">
            <v>4</v>
          </cell>
          <cell r="D15">
            <v>8</v>
          </cell>
          <cell r="E15">
            <v>4.28</v>
          </cell>
        </row>
        <row r="16">
          <cell r="B16" t="str">
            <v>RUGUDIPARA (BOLANGIR)</v>
          </cell>
          <cell r="C16">
            <v>3</v>
          </cell>
          <cell r="D16">
            <v>8</v>
          </cell>
          <cell r="E16">
            <v>3.21</v>
          </cell>
        </row>
        <row r="17">
          <cell r="B17" t="str">
            <v>RAJGANGPUR</v>
          </cell>
          <cell r="C17">
            <v>3.5</v>
          </cell>
          <cell r="D17">
            <v>8</v>
          </cell>
          <cell r="E17">
            <v>3.7450000000000001</v>
          </cell>
        </row>
        <row r="18">
          <cell r="B18" t="str">
            <v>ROURKELA</v>
          </cell>
          <cell r="C18">
            <v>3</v>
          </cell>
          <cell r="D18">
            <v>8</v>
          </cell>
          <cell r="E18">
            <v>3.21</v>
          </cell>
        </row>
        <row r="19">
          <cell r="B19" t="str">
            <v>PADAMPUR (BARGARH)</v>
          </cell>
          <cell r="C19">
            <v>4</v>
          </cell>
          <cell r="D19">
            <v>8</v>
          </cell>
          <cell r="E19">
            <v>4.28</v>
          </cell>
        </row>
        <row r="20">
          <cell r="B20" t="str">
            <v>BALIGUDA</v>
          </cell>
          <cell r="C20">
            <v>4.5</v>
          </cell>
          <cell r="D20">
            <v>8</v>
          </cell>
          <cell r="E20">
            <v>4.8150000000000004</v>
          </cell>
        </row>
        <row r="21">
          <cell r="B21" t="str">
            <v>PHULBANI</v>
          </cell>
          <cell r="C21">
            <v>3.5</v>
          </cell>
          <cell r="D21">
            <v>8</v>
          </cell>
          <cell r="E21">
            <v>3.7450000000000001</v>
          </cell>
        </row>
        <row r="22">
          <cell r="B22" t="str">
            <v>RAIRANGPUR</v>
          </cell>
          <cell r="C22">
            <v>2.5</v>
          </cell>
          <cell r="D22">
            <v>8</v>
          </cell>
          <cell r="E22">
            <v>2.6749999999999998</v>
          </cell>
        </row>
      </sheetData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tabSelected="1" workbookViewId="0">
      <selection activeCell="N2" sqref="N2"/>
    </sheetView>
  </sheetViews>
  <sheetFormatPr defaultRowHeight="15"/>
  <cols>
    <col min="1" max="1" width="4.140625" style="1" customWidth="1"/>
    <col min="2" max="2" width="9.7109375" style="1" bestFit="1" customWidth="1"/>
    <col min="3" max="3" width="11.7109375" style="1" bestFit="1" customWidth="1"/>
    <col min="4" max="4" width="6.42578125" style="1" bestFit="1" customWidth="1"/>
    <col min="5" max="5" width="12.7109375" style="1" bestFit="1" customWidth="1"/>
    <col min="6" max="6" width="10.7109375" style="1" bestFit="1" customWidth="1"/>
    <col min="7" max="7" width="5.42578125" style="1" bestFit="1" customWidth="1"/>
    <col min="8" max="8" width="8.5703125" style="1" customWidth="1"/>
    <col min="9" max="9" width="5.7109375" style="2" customWidth="1"/>
    <col min="10" max="10" width="7.28515625" style="2" customWidth="1"/>
    <col min="11" max="11" width="6.7109375" style="2" customWidth="1"/>
    <col min="12" max="12" width="9.42578125" style="2" bestFit="1" customWidth="1"/>
    <col min="13" max="13" width="9.140625" style="1" customWidth="1"/>
    <col min="14" max="16384" width="9.140625" style="1"/>
  </cols>
  <sheetData>
    <row r="1" spans="1:12" ht="90" customHeight="1">
      <c r="A1" s="21"/>
      <c r="B1" s="22"/>
      <c r="C1" s="22"/>
      <c r="D1" s="22"/>
      <c r="E1" s="22"/>
      <c r="F1" s="22"/>
      <c r="G1" s="22"/>
      <c r="H1" s="23"/>
      <c r="I1" s="24" t="s">
        <v>0</v>
      </c>
      <c r="J1" s="24"/>
      <c r="K1" s="24"/>
      <c r="L1" s="24"/>
    </row>
    <row r="2" spans="1:12" ht="96.75" customHeight="1">
      <c r="A2" s="21" t="s">
        <v>57</v>
      </c>
      <c r="B2" s="22"/>
      <c r="C2" s="22"/>
      <c r="D2" s="22"/>
      <c r="E2" s="22"/>
      <c r="F2" s="22"/>
      <c r="G2" s="22"/>
      <c r="H2" s="23"/>
      <c r="I2" s="24" t="s">
        <v>56</v>
      </c>
      <c r="J2" s="24"/>
      <c r="K2" s="24"/>
      <c r="L2" s="24"/>
    </row>
    <row r="3" spans="1:12" s="10" customFormat="1" ht="15" customHeight="1">
      <c r="A3" s="5" t="s">
        <v>36</v>
      </c>
      <c r="B3" s="5" t="s">
        <v>37</v>
      </c>
      <c r="C3" s="5" t="s">
        <v>38</v>
      </c>
      <c r="D3" s="5" t="s">
        <v>42</v>
      </c>
      <c r="E3" s="5" t="s">
        <v>43</v>
      </c>
      <c r="F3" s="5" t="s">
        <v>39</v>
      </c>
      <c r="G3" s="5" t="s">
        <v>40</v>
      </c>
      <c r="H3" s="5" t="s">
        <v>41</v>
      </c>
      <c r="I3" s="9" t="s">
        <v>23</v>
      </c>
      <c r="J3" s="9" t="s">
        <v>52</v>
      </c>
      <c r="K3" s="9" t="s">
        <v>53</v>
      </c>
      <c r="L3" s="9" t="s">
        <v>54</v>
      </c>
    </row>
    <row r="4" spans="1:12" ht="15" customHeight="1">
      <c r="A4" s="12">
        <v>1</v>
      </c>
      <c r="B4" s="4" t="s">
        <v>1</v>
      </c>
      <c r="C4" s="4" t="s">
        <v>24</v>
      </c>
      <c r="D4" s="8" t="s">
        <v>50</v>
      </c>
      <c r="E4" s="4" t="s">
        <v>44</v>
      </c>
      <c r="F4" s="4" t="s">
        <v>2</v>
      </c>
      <c r="G4" s="4">
        <v>64</v>
      </c>
      <c r="H4" s="11">
        <v>652</v>
      </c>
      <c r="I4" s="6">
        <f>VLOOKUP(E4,'[1]GODREJ CONSUMER'!$B$4:$E$22,4,FALSE)</f>
        <v>4.28</v>
      </c>
      <c r="J4" s="6">
        <f t="shared" ref="J4:J15" si="0">G4*10</f>
        <v>640</v>
      </c>
      <c r="K4" s="6">
        <v>20</v>
      </c>
      <c r="L4" s="6">
        <f t="shared" ref="L4:L15" si="1">H4*I4+J4+K4</f>
        <v>3450.56</v>
      </c>
    </row>
    <row r="5" spans="1:12" ht="15" customHeight="1">
      <c r="A5" s="12">
        <v>2</v>
      </c>
      <c r="B5" s="4" t="s">
        <v>3</v>
      </c>
      <c r="C5" s="4" t="s">
        <v>25</v>
      </c>
      <c r="D5" s="8" t="s">
        <v>50</v>
      </c>
      <c r="E5" s="4" t="s">
        <v>45</v>
      </c>
      <c r="F5" s="4" t="s">
        <v>4</v>
      </c>
      <c r="G5" s="4">
        <v>25</v>
      </c>
      <c r="H5" s="11">
        <v>273.55</v>
      </c>
      <c r="I5" s="6">
        <f>VLOOKUP(E5,'[1]GODREJ CONSUMER'!$B$4:$E$22,4,FALSE)</f>
        <v>3.21</v>
      </c>
      <c r="J5" s="6">
        <f t="shared" si="0"/>
        <v>250</v>
      </c>
      <c r="K5" s="6">
        <v>20</v>
      </c>
      <c r="L5" s="6">
        <f t="shared" si="1"/>
        <v>1148.0954999999999</v>
      </c>
    </row>
    <row r="6" spans="1:12" ht="15" customHeight="1">
      <c r="A6" s="12">
        <v>3</v>
      </c>
      <c r="B6" s="4" t="s">
        <v>10</v>
      </c>
      <c r="C6" s="4" t="s">
        <v>29</v>
      </c>
      <c r="D6" s="8" t="s">
        <v>50</v>
      </c>
      <c r="E6" s="4" t="s">
        <v>47</v>
      </c>
      <c r="F6" s="4" t="s">
        <v>11</v>
      </c>
      <c r="G6" s="4">
        <v>15</v>
      </c>
      <c r="H6" s="11">
        <v>108</v>
      </c>
      <c r="I6" s="6">
        <f>VLOOKUP(E6,'[1]GODREJ CONSUMER'!$B$4:$E$22,4,FALSE)</f>
        <v>2.6749999999999998</v>
      </c>
      <c r="J6" s="6">
        <f t="shared" si="0"/>
        <v>150</v>
      </c>
      <c r="K6" s="6">
        <v>20</v>
      </c>
      <c r="L6" s="6">
        <f t="shared" si="1"/>
        <v>458.9</v>
      </c>
    </row>
    <row r="7" spans="1:12" ht="15" customHeight="1">
      <c r="A7" s="12">
        <v>4</v>
      </c>
      <c r="B7" s="4" t="s">
        <v>5</v>
      </c>
      <c r="C7" s="4" t="s">
        <v>26</v>
      </c>
      <c r="D7" s="8" t="s">
        <v>50</v>
      </c>
      <c r="E7" s="4" t="s">
        <v>45</v>
      </c>
      <c r="F7" s="4" t="s">
        <v>6</v>
      </c>
      <c r="G7" s="4">
        <v>51</v>
      </c>
      <c r="H7" s="11">
        <v>487</v>
      </c>
      <c r="I7" s="6">
        <f>VLOOKUP(E7,'[1]GODREJ CONSUMER'!$B$4:$E$22,4,FALSE)</f>
        <v>3.21</v>
      </c>
      <c r="J7" s="6">
        <f t="shared" si="0"/>
        <v>510</v>
      </c>
      <c r="K7" s="6">
        <v>20</v>
      </c>
      <c r="L7" s="6">
        <f t="shared" si="1"/>
        <v>2093.27</v>
      </c>
    </row>
    <row r="8" spans="1:12" ht="15" customHeight="1">
      <c r="A8" s="12">
        <v>5</v>
      </c>
      <c r="B8" s="4" t="s">
        <v>5</v>
      </c>
      <c r="C8" s="4" t="s">
        <v>27</v>
      </c>
      <c r="D8" s="8" t="s">
        <v>50</v>
      </c>
      <c r="E8" s="4" t="s">
        <v>46</v>
      </c>
      <c r="F8" s="4" t="s">
        <v>7</v>
      </c>
      <c r="G8" s="4">
        <v>10</v>
      </c>
      <c r="H8" s="11">
        <v>72</v>
      </c>
      <c r="I8" s="6">
        <f>VLOOKUP(E8,'[1]GODREJ CONSUMER'!$B$4:$E$22,4,FALSE)</f>
        <v>2.14</v>
      </c>
      <c r="J8" s="6">
        <f t="shared" si="0"/>
        <v>100</v>
      </c>
      <c r="K8" s="6">
        <v>20</v>
      </c>
      <c r="L8" s="6">
        <f t="shared" si="1"/>
        <v>274.08000000000004</v>
      </c>
    </row>
    <row r="9" spans="1:12" ht="15" customHeight="1">
      <c r="A9" s="12">
        <v>6</v>
      </c>
      <c r="B9" s="4" t="s">
        <v>8</v>
      </c>
      <c r="C9" s="4" t="s">
        <v>28</v>
      </c>
      <c r="D9" s="8" t="s">
        <v>50</v>
      </c>
      <c r="E9" s="4" t="s">
        <v>45</v>
      </c>
      <c r="F9" s="4" t="s">
        <v>9</v>
      </c>
      <c r="G9" s="4">
        <v>37</v>
      </c>
      <c r="H9" s="11">
        <v>414</v>
      </c>
      <c r="I9" s="6">
        <f>VLOOKUP(E9,'[1]GODREJ CONSUMER'!$B$4:$E$22,4,FALSE)</f>
        <v>3.21</v>
      </c>
      <c r="J9" s="6">
        <f t="shared" si="0"/>
        <v>370</v>
      </c>
      <c r="K9" s="6">
        <v>20</v>
      </c>
      <c r="L9" s="6">
        <f t="shared" si="1"/>
        <v>1718.94</v>
      </c>
    </row>
    <row r="10" spans="1:12" ht="15" customHeight="1">
      <c r="A10" s="12">
        <v>7</v>
      </c>
      <c r="B10" s="4" t="s">
        <v>8</v>
      </c>
      <c r="C10" s="4" t="s">
        <v>33</v>
      </c>
      <c r="D10" s="8" t="s">
        <v>50</v>
      </c>
      <c r="E10" s="4" t="s">
        <v>49</v>
      </c>
      <c r="F10" s="4" t="s">
        <v>18</v>
      </c>
      <c r="G10" s="4">
        <v>27</v>
      </c>
      <c r="H10" s="11">
        <v>262</v>
      </c>
      <c r="I10" s="6">
        <f>VLOOKUP(E10,'[1]GODREJ CONSUMER'!$B$4:$E$22,4,FALSE)</f>
        <v>4.8150000000000004</v>
      </c>
      <c r="J10" s="6">
        <f t="shared" si="0"/>
        <v>270</v>
      </c>
      <c r="K10" s="6">
        <v>20</v>
      </c>
      <c r="L10" s="6">
        <f t="shared" si="1"/>
        <v>1551.5300000000002</v>
      </c>
    </row>
    <row r="11" spans="1:12" ht="15" customHeight="1">
      <c r="A11" s="12">
        <v>8</v>
      </c>
      <c r="B11" s="4" t="s">
        <v>12</v>
      </c>
      <c r="C11" s="4" t="s">
        <v>30</v>
      </c>
      <c r="D11" s="8" t="s">
        <v>50</v>
      </c>
      <c r="E11" s="4" t="s">
        <v>48</v>
      </c>
      <c r="F11" s="4" t="s">
        <v>13</v>
      </c>
      <c r="G11" s="4">
        <v>78</v>
      </c>
      <c r="H11" s="11">
        <v>656.45</v>
      </c>
      <c r="I11" s="6">
        <v>4.28</v>
      </c>
      <c r="J11" s="6">
        <f t="shared" si="0"/>
        <v>780</v>
      </c>
      <c r="K11" s="6">
        <v>20</v>
      </c>
      <c r="L11" s="6">
        <f t="shared" si="1"/>
        <v>3609.6060000000002</v>
      </c>
    </row>
    <row r="12" spans="1:12" ht="15" customHeight="1">
      <c r="A12" s="12">
        <v>9</v>
      </c>
      <c r="B12" s="4" t="s">
        <v>14</v>
      </c>
      <c r="C12" s="4" t="s">
        <v>34</v>
      </c>
      <c r="D12" s="8" t="s">
        <v>50</v>
      </c>
      <c r="E12" s="4" t="s">
        <v>45</v>
      </c>
      <c r="F12" s="4" t="s">
        <v>19</v>
      </c>
      <c r="G12" s="4">
        <v>41</v>
      </c>
      <c r="H12" s="11">
        <v>461.71</v>
      </c>
      <c r="I12" s="6">
        <f>VLOOKUP(E12,'[1]GODREJ CONSUMER'!$B$4:$E$22,4,FALSE)</f>
        <v>3.21</v>
      </c>
      <c r="J12" s="6">
        <f t="shared" si="0"/>
        <v>410</v>
      </c>
      <c r="K12" s="6">
        <v>20</v>
      </c>
      <c r="L12" s="6">
        <f t="shared" si="1"/>
        <v>1912.0890999999999</v>
      </c>
    </row>
    <row r="13" spans="1:12" ht="15" customHeight="1">
      <c r="A13" s="12">
        <v>10</v>
      </c>
      <c r="B13" s="4" t="s">
        <v>14</v>
      </c>
      <c r="C13" s="4" t="s">
        <v>31</v>
      </c>
      <c r="D13" s="8" t="s">
        <v>50</v>
      </c>
      <c r="E13" s="4" t="s">
        <v>45</v>
      </c>
      <c r="F13" s="4" t="s">
        <v>15</v>
      </c>
      <c r="G13" s="4">
        <v>43</v>
      </c>
      <c r="H13" s="11">
        <v>475</v>
      </c>
      <c r="I13" s="6">
        <f>VLOOKUP(E13,'[1]GODREJ CONSUMER'!$B$4:$E$22,4,FALSE)</f>
        <v>3.21</v>
      </c>
      <c r="J13" s="6">
        <f t="shared" si="0"/>
        <v>430</v>
      </c>
      <c r="K13" s="6">
        <v>20</v>
      </c>
      <c r="L13" s="6">
        <f t="shared" si="1"/>
        <v>1974.75</v>
      </c>
    </row>
    <row r="14" spans="1:12" ht="15" customHeight="1">
      <c r="A14" s="12">
        <v>11</v>
      </c>
      <c r="B14" s="4" t="s">
        <v>20</v>
      </c>
      <c r="C14" s="4" t="s">
        <v>35</v>
      </c>
      <c r="D14" s="8" t="s">
        <v>50</v>
      </c>
      <c r="E14" s="4" t="s">
        <v>47</v>
      </c>
      <c r="F14" s="4" t="s">
        <v>21</v>
      </c>
      <c r="G14" s="4">
        <v>84</v>
      </c>
      <c r="H14" s="11">
        <v>924.83</v>
      </c>
      <c r="I14" s="6">
        <f>VLOOKUP(E14,'[1]GODREJ CONSUMER'!$B$4:$E$22,4,FALSE)</f>
        <v>2.6749999999999998</v>
      </c>
      <c r="J14" s="6">
        <f t="shared" si="0"/>
        <v>840</v>
      </c>
      <c r="K14" s="6">
        <v>20</v>
      </c>
      <c r="L14" s="6">
        <f t="shared" si="1"/>
        <v>3333.9202500000001</v>
      </c>
    </row>
    <row r="15" spans="1:12" ht="15" customHeight="1">
      <c r="A15" s="12">
        <v>12</v>
      </c>
      <c r="B15" s="4" t="s">
        <v>16</v>
      </c>
      <c r="C15" s="4" t="s">
        <v>32</v>
      </c>
      <c r="D15" s="8" t="s">
        <v>50</v>
      </c>
      <c r="E15" s="4" t="s">
        <v>49</v>
      </c>
      <c r="F15" s="4" t="s">
        <v>17</v>
      </c>
      <c r="G15" s="4">
        <v>33</v>
      </c>
      <c r="H15" s="11">
        <v>391.84</v>
      </c>
      <c r="I15" s="6">
        <f>VLOOKUP(E15,'[1]GODREJ CONSUMER'!$B$4:$E$22,4,FALSE)</f>
        <v>4.8150000000000004</v>
      </c>
      <c r="J15" s="6">
        <f t="shared" si="0"/>
        <v>330</v>
      </c>
      <c r="K15" s="6">
        <v>20</v>
      </c>
      <c r="L15" s="6">
        <f t="shared" si="1"/>
        <v>2236.7096000000001</v>
      </c>
    </row>
    <row r="16" spans="1:12" s="3" customFormat="1" ht="15" customHeight="1">
      <c r="A16" s="15" t="s">
        <v>51</v>
      </c>
      <c r="B16" s="16"/>
      <c r="C16" s="16"/>
      <c r="D16" s="16"/>
      <c r="E16" s="16"/>
      <c r="F16" s="16"/>
      <c r="G16" s="16"/>
      <c r="H16" s="16"/>
      <c r="I16" s="17"/>
      <c r="J16" s="17"/>
      <c r="K16" s="18"/>
      <c r="L16" s="7">
        <f>ROUND(SUM(L4:L15),0)</f>
        <v>23762</v>
      </c>
    </row>
    <row r="17" spans="1:12" s="3" customFormat="1" ht="30" customHeight="1">
      <c r="A17" s="19" t="s">
        <v>55</v>
      </c>
      <c r="B17" s="19"/>
      <c r="C17" s="19"/>
      <c r="D17" s="19"/>
      <c r="E17" s="19"/>
      <c r="F17" s="19"/>
      <c r="G17" s="19"/>
      <c r="H17" s="19"/>
      <c r="I17" s="20"/>
      <c r="J17" s="20"/>
      <c r="K17" s="20"/>
      <c r="L17" s="20"/>
    </row>
    <row r="18" spans="1:12" s="3" customFormat="1" ht="30" customHeight="1">
      <c r="A18" s="19" t="s">
        <v>22</v>
      </c>
      <c r="B18" s="19"/>
      <c r="C18" s="19"/>
      <c r="D18" s="19"/>
      <c r="E18" s="19"/>
      <c r="F18" s="19"/>
      <c r="G18" s="19"/>
      <c r="H18" s="19"/>
      <c r="I18" s="20"/>
      <c r="J18" s="20"/>
      <c r="K18" s="20"/>
      <c r="L18" s="20"/>
    </row>
    <row r="19" spans="1:12">
      <c r="G19" s="13">
        <f>SUM(G4:G15)</f>
        <v>508</v>
      </c>
      <c r="H19" s="14">
        <f>SUM(H4:H15)</f>
        <v>5178.38</v>
      </c>
    </row>
  </sheetData>
  <sortState ref="B4:L15">
    <sortCondition ref="B4:B15"/>
    <sortCondition ref="C4:C15"/>
  </sortState>
  <mergeCells count="7">
    <mergeCell ref="A16:K16"/>
    <mergeCell ref="A17:L17"/>
    <mergeCell ref="A18:L18"/>
    <mergeCell ref="A1:H1"/>
    <mergeCell ref="A2:H2"/>
    <mergeCell ref="I1:L1"/>
    <mergeCell ref="I2:L2"/>
  </mergeCells>
  <pageMargins left="0.28999999999999998" right="0.26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2024-05-20T13:25:50Z</cp:lastPrinted>
  <dcterms:created xsi:type="dcterms:W3CDTF">2024-05-20T07:28:34Z</dcterms:created>
  <dcterms:modified xsi:type="dcterms:W3CDTF">2024-05-30T06:45:08Z</dcterms:modified>
</cp:coreProperties>
</file>