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8" i="1"/>
  <c r="G18"/>
  <c r="J5"/>
  <c r="J6"/>
  <c r="J7"/>
  <c r="J8"/>
  <c r="J9"/>
  <c r="J10"/>
  <c r="J11"/>
  <c r="J12"/>
  <c r="J13"/>
  <c r="J14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4"/>
  <c r="L4" s="1"/>
  <c r="L15" s="1"/>
</calcChain>
</file>

<file path=xl/sharedStrings.xml><?xml version="1.0" encoding="utf-8"?>
<sst xmlns="http://schemas.openxmlformats.org/spreadsheetml/2006/main" count="73" uniqueCount="51">
  <si>
    <t>INVOICE
PRAGATI LOGISTICS,SAMANTA SAHI KHUNTIA LANE,8984191006
GST No:21AGHPB9356M1Z9</t>
  </si>
  <si>
    <t>12/11/2024</t>
  </si>
  <si>
    <t>5978/5996</t>
  </si>
  <si>
    <t>16/11/2024</t>
  </si>
  <si>
    <t>6111</t>
  </si>
  <si>
    <t>23/11/2024</t>
  </si>
  <si>
    <t>6401</t>
  </si>
  <si>
    <t>26/11/2024</t>
  </si>
  <si>
    <t>6487</t>
  </si>
  <si>
    <t>27/11/2024</t>
  </si>
  <si>
    <t>6502</t>
  </si>
  <si>
    <t>6482</t>
  </si>
  <si>
    <t>04/11/2024</t>
  </si>
  <si>
    <t>5777</t>
  </si>
  <si>
    <t>05/11/2024</t>
  </si>
  <si>
    <t>5805</t>
  </si>
  <si>
    <t>09/11/2024</t>
  </si>
  <si>
    <t>5874</t>
  </si>
  <si>
    <t>1005837</t>
  </si>
  <si>
    <t>Thanking you for your business.
PRAGATI LOGISTICS</t>
  </si>
  <si>
    <t>BARBIL</t>
  </si>
  <si>
    <t>BALIGUDA</t>
  </si>
  <si>
    <t>BARIPADA</t>
  </si>
  <si>
    <t>CTC</t>
  </si>
  <si>
    <t>PL/JA/18200</t>
  </si>
  <si>
    <t>PL/JA/18232</t>
  </si>
  <si>
    <t>PL/JA/18522</t>
  </si>
  <si>
    <t>PL/JA/18523</t>
  </si>
  <si>
    <t>PL/JA/18694</t>
  </si>
  <si>
    <t>PL/JA/18693</t>
  </si>
  <si>
    <t>PL/JA/18911</t>
  </si>
  <si>
    <t>PL/JA/19402</t>
  </si>
  <si>
    <t>PL/JA/19538</t>
  </si>
  <si>
    <t>PL/JA/19598</t>
  </si>
  <si>
    <t>PL/JA/19646</t>
  </si>
  <si>
    <t>SL</t>
  </si>
  <si>
    <t>DATE</t>
  </si>
  <si>
    <t>LR NO</t>
  </si>
  <si>
    <t>FROM</t>
  </si>
  <si>
    <t>INV NO</t>
  </si>
  <si>
    <t>CASE</t>
  </si>
  <si>
    <t>WEIGHT</t>
  </si>
  <si>
    <t>RATE</t>
  </si>
  <si>
    <t>DD.CH.</t>
  </si>
  <si>
    <t>LR CH.</t>
  </si>
  <si>
    <t>AMOUNT</t>
  </si>
  <si>
    <t>Kindly, verify &amp; confirm within 7 days, else GST will be filed by 20th DEC, 2024. 
GST to be paid by Consignor under Reverse Charge Mechanism(RCM) as per GST.</t>
  </si>
  <si>
    <t xml:space="preserve">TO,
M/S DEEPAKA AGARWAL
C/O : M/S GODREJ CONSUMER PRODUCTS LTD.
Address: K K BHAWASINKA COMPOUND, CANTONMENT ROAD, CUTTACK, ODISHA, 753001, 9658564285
GST No: 21ASQPA7475B1ZZ
</t>
  </si>
  <si>
    <t>(RUPEES THIRTY ONE THOUSAND EIGHT HUNDRED SIXTY FOUR ONLY)</t>
  </si>
  <si>
    <t xml:space="preserve">Bill Date:10/12/2024
Bill NO : 28087
Total Amount:31864.00
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</si>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</sst>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6</xdr:col>
      <xdr:colOff>295275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39719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S2" sqref="S2"/>
    </sheetView>
  </sheetViews>
  <sheetFormatPr defaultRowHeight="15"/>
  <cols>
    <col min="1" max="1" width="3.5703125" style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42578125" style="1" customWidth="1"/>
    <col min="6" max="6" width="10.5703125" style="1" customWidth="1"/>
    <col min="7" max="7" width="6.28515625" style="1" customWidth="1"/>
    <col min="8" max="8" width="9" style="1" customWidth="1"/>
    <col min="9" max="9" width="6.85546875" style="2" customWidth="1"/>
    <col min="10" max="11" width="8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96" customHeight="1">
      <c r="A2" s="17" t="s">
        <v>47</v>
      </c>
      <c r="B2" s="18"/>
      <c r="C2" s="18"/>
      <c r="D2" s="18"/>
      <c r="E2" s="18"/>
      <c r="F2" s="18"/>
      <c r="G2" s="18"/>
      <c r="H2" s="19"/>
      <c r="I2" s="20" t="s">
        <v>49</v>
      </c>
      <c r="J2" s="20"/>
      <c r="K2" s="20"/>
      <c r="L2" s="20"/>
    </row>
    <row r="3" spans="1:12" s="10" customFormat="1" ht="15" customHeight="1">
      <c r="A3" s="9" t="s">
        <v>35</v>
      </c>
      <c r="B3" s="9" t="s">
        <v>36</v>
      </c>
      <c r="C3" s="9" t="s">
        <v>37</v>
      </c>
      <c r="D3" s="9" t="s">
        <v>38</v>
      </c>
      <c r="E3" s="9" t="s">
        <v>50</v>
      </c>
      <c r="F3" s="9" t="s">
        <v>39</v>
      </c>
      <c r="G3" s="9" t="s">
        <v>40</v>
      </c>
      <c r="H3" s="9" t="s">
        <v>41</v>
      </c>
      <c r="I3" s="8" t="s">
        <v>42</v>
      </c>
      <c r="J3" s="8" t="s">
        <v>43</v>
      </c>
      <c r="K3" s="8" t="s">
        <v>44</v>
      </c>
      <c r="L3" s="8" t="s">
        <v>45</v>
      </c>
    </row>
    <row r="4" spans="1:12">
      <c r="A4" s="22">
        <v>1</v>
      </c>
      <c r="B4" s="4" t="s">
        <v>12</v>
      </c>
      <c r="C4" s="4" t="s">
        <v>24</v>
      </c>
      <c r="D4" s="7" t="s">
        <v>23</v>
      </c>
      <c r="E4" s="4" t="s">
        <v>20</v>
      </c>
      <c r="F4" s="4" t="s">
        <v>13</v>
      </c>
      <c r="G4" s="4">
        <v>41</v>
      </c>
      <c r="H4" s="21">
        <v>461.53</v>
      </c>
      <c r="I4" s="5">
        <f>VLOOKUP(E4,'[1]GODREJ CONSUMER'!$B$4:$E$22,4,FALSE)</f>
        <v>3.21</v>
      </c>
      <c r="J4" s="5">
        <f>G4*10</f>
        <v>410</v>
      </c>
      <c r="K4" s="5">
        <v>20</v>
      </c>
      <c r="L4" s="5">
        <f>H4*I4+J4+K4</f>
        <v>1911.5112999999999</v>
      </c>
    </row>
    <row r="5" spans="1:12">
      <c r="A5" s="22">
        <v>2</v>
      </c>
      <c r="B5" s="4" t="s">
        <v>14</v>
      </c>
      <c r="C5" s="4" t="s">
        <v>25</v>
      </c>
      <c r="D5" s="7" t="s">
        <v>23</v>
      </c>
      <c r="E5" s="4" t="s">
        <v>21</v>
      </c>
      <c r="F5" s="4" t="s">
        <v>15</v>
      </c>
      <c r="G5" s="4">
        <v>28</v>
      </c>
      <c r="H5" s="21">
        <v>352.63</v>
      </c>
      <c r="I5" s="5">
        <f>VLOOKUP(E5,'[1]GODREJ CONSUMER'!$B$4:$E$22,4,FALSE)</f>
        <v>4.8150000000000004</v>
      </c>
      <c r="J5" s="5">
        <f t="shared" ref="J5:J14" si="0">G5*10</f>
        <v>280</v>
      </c>
      <c r="K5" s="5">
        <v>20</v>
      </c>
      <c r="L5" s="5">
        <f t="shared" ref="L5:L14" si="1">H5*I5+J5+K5</f>
        <v>1997.91345</v>
      </c>
    </row>
    <row r="6" spans="1:12">
      <c r="A6" s="22">
        <v>3</v>
      </c>
      <c r="B6" s="4" t="s">
        <v>16</v>
      </c>
      <c r="C6" s="4" t="s">
        <v>26</v>
      </c>
      <c r="D6" s="7" t="s">
        <v>23</v>
      </c>
      <c r="E6" s="4" t="s">
        <v>22</v>
      </c>
      <c r="F6" s="4" t="s">
        <v>17</v>
      </c>
      <c r="G6" s="4">
        <v>78</v>
      </c>
      <c r="H6" s="21">
        <v>898.76</v>
      </c>
      <c r="I6" s="5">
        <f>VLOOKUP(E6,'[1]GODREJ CONSUMER'!$B$4:$E$22,4,FALSE)</f>
        <v>2.6749999999999998</v>
      </c>
      <c r="J6" s="5">
        <f t="shared" si="0"/>
        <v>780</v>
      </c>
      <c r="K6" s="5">
        <v>20</v>
      </c>
      <c r="L6" s="5">
        <f t="shared" si="1"/>
        <v>3204.183</v>
      </c>
    </row>
    <row r="7" spans="1:12">
      <c r="A7" s="22">
        <v>4</v>
      </c>
      <c r="B7" s="4" t="s">
        <v>16</v>
      </c>
      <c r="C7" s="4" t="s">
        <v>27</v>
      </c>
      <c r="D7" s="7" t="s">
        <v>23</v>
      </c>
      <c r="E7" s="4" t="s">
        <v>21</v>
      </c>
      <c r="F7" s="4" t="s">
        <v>18</v>
      </c>
      <c r="G7" s="4">
        <v>106</v>
      </c>
      <c r="H7" s="21">
        <v>1027.99</v>
      </c>
      <c r="I7" s="5">
        <f>VLOOKUP(E7,'[1]GODREJ CONSUMER'!$B$4:$E$22,4,FALSE)</f>
        <v>4.8150000000000004</v>
      </c>
      <c r="J7" s="5">
        <f t="shared" si="0"/>
        <v>1060</v>
      </c>
      <c r="K7" s="5">
        <v>20</v>
      </c>
      <c r="L7" s="5">
        <f t="shared" si="1"/>
        <v>6029.7718500000001</v>
      </c>
    </row>
    <row r="8" spans="1:12">
      <c r="A8" s="22">
        <v>5</v>
      </c>
      <c r="B8" s="4" t="s">
        <v>1</v>
      </c>
      <c r="C8" s="4" t="s">
        <v>28</v>
      </c>
      <c r="D8" s="7" t="s">
        <v>23</v>
      </c>
      <c r="E8" s="4" t="s">
        <v>22</v>
      </c>
      <c r="F8" s="4" t="s">
        <v>2</v>
      </c>
      <c r="G8" s="4">
        <v>3</v>
      </c>
      <c r="H8" s="5">
        <v>1435.19</v>
      </c>
      <c r="I8" s="5">
        <f>VLOOKUP(E8,'[1]GODREJ CONSUMER'!$B$4:$E$22,4,FALSE)</f>
        <v>2.6749999999999998</v>
      </c>
      <c r="J8" s="5">
        <f t="shared" si="0"/>
        <v>30</v>
      </c>
      <c r="K8" s="5">
        <v>20</v>
      </c>
      <c r="L8" s="5">
        <f t="shared" si="1"/>
        <v>3889.1332499999999</v>
      </c>
    </row>
    <row r="9" spans="1:12">
      <c r="A9" s="22">
        <v>6</v>
      </c>
      <c r="B9" s="4" t="s">
        <v>1</v>
      </c>
      <c r="C9" s="4" t="s">
        <v>29</v>
      </c>
      <c r="D9" s="7" t="s">
        <v>23</v>
      </c>
      <c r="E9" s="4" t="s">
        <v>22</v>
      </c>
      <c r="F9" s="4" t="s">
        <v>2</v>
      </c>
      <c r="G9" s="4">
        <v>150</v>
      </c>
      <c r="H9" s="5">
        <v>1435.19</v>
      </c>
      <c r="I9" s="5">
        <f>VLOOKUP(E9,'[1]GODREJ CONSUMER'!$B$4:$E$22,4,FALSE)</f>
        <v>2.6749999999999998</v>
      </c>
      <c r="J9" s="5">
        <f t="shared" si="0"/>
        <v>1500</v>
      </c>
      <c r="K9" s="5">
        <v>20</v>
      </c>
      <c r="L9" s="5">
        <f t="shared" si="1"/>
        <v>5359.1332499999999</v>
      </c>
    </row>
    <row r="10" spans="1:12">
      <c r="A10" s="22">
        <v>7</v>
      </c>
      <c r="B10" s="4" t="s">
        <v>3</v>
      </c>
      <c r="C10" s="4" t="s">
        <v>30</v>
      </c>
      <c r="D10" s="7" t="s">
        <v>23</v>
      </c>
      <c r="E10" s="4" t="s">
        <v>21</v>
      </c>
      <c r="F10" s="4" t="s">
        <v>4</v>
      </c>
      <c r="G10" s="4">
        <v>81</v>
      </c>
      <c r="H10" s="5">
        <v>755</v>
      </c>
      <c r="I10" s="5">
        <f>VLOOKUP(E10,'[1]GODREJ CONSUMER'!$B$4:$E$22,4,FALSE)</f>
        <v>4.8150000000000004</v>
      </c>
      <c r="J10" s="5">
        <f t="shared" si="0"/>
        <v>810</v>
      </c>
      <c r="K10" s="5">
        <v>20</v>
      </c>
      <c r="L10" s="5">
        <f t="shared" si="1"/>
        <v>4465.3250000000007</v>
      </c>
    </row>
    <row r="11" spans="1:12">
      <c r="A11" s="22">
        <v>8</v>
      </c>
      <c r="B11" s="4" t="s">
        <v>5</v>
      </c>
      <c r="C11" s="4" t="s">
        <v>31</v>
      </c>
      <c r="D11" s="7" t="s">
        <v>23</v>
      </c>
      <c r="E11" s="4" t="s">
        <v>20</v>
      </c>
      <c r="F11" s="4" t="s">
        <v>6</v>
      </c>
      <c r="G11" s="4">
        <v>23</v>
      </c>
      <c r="H11" s="5">
        <v>225.41</v>
      </c>
      <c r="I11" s="5">
        <f>VLOOKUP(E11,'[1]GODREJ CONSUMER'!$B$4:$E$22,4,FALSE)</f>
        <v>3.21</v>
      </c>
      <c r="J11" s="5">
        <f t="shared" si="0"/>
        <v>230</v>
      </c>
      <c r="K11" s="5">
        <v>20</v>
      </c>
      <c r="L11" s="5">
        <f t="shared" si="1"/>
        <v>973.56610000000001</v>
      </c>
    </row>
    <row r="12" spans="1:12">
      <c r="A12" s="22">
        <v>9</v>
      </c>
      <c r="B12" s="4" t="s">
        <v>7</v>
      </c>
      <c r="C12" s="4" t="s">
        <v>32</v>
      </c>
      <c r="D12" s="7" t="s">
        <v>23</v>
      </c>
      <c r="E12" s="4" t="s">
        <v>20</v>
      </c>
      <c r="F12" s="4" t="s">
        <v>8</v>
      </c>
      <c r="G12" s="4">
        <v>34</v>
      </c>
      <c r="H12" s="5">
        <v>393.93</v>
      </c>
      <c r="I12" s="5">
        <f>VLOOKUP(E12,'[1]GODREJ CONSUMER'!$B$4:$E$22,4,FALSE)</f>
        <v>3.21</v>
      </c>
      <c r="J12" s="5">
        <f t="shared" si="0"/>
        <v>340</v>
      </c>
      <c r="K12" s="5">
        <v>20</v>
      </c>
      <c r="L12" s="5">
        <f t="shared" si="1"/>
        <v>1624.5153</v>
      </c>
    </row>
    <row r="13" spans="1:12">
      <c r="A13" s="22">
        <v>10</v>
      </c>
      <c r="B13" s="4" t="s">
        <v>9</v>
      </c>
      <c r="C13" s="4" t="s">
        <v>33</v>
      </c>
      <c r="D13" s="7" t="s">
        <v>23</v>
      </c>
      <c r="E13" s="4" t="s">
        <v>20</v>
      </c>
      <c r="F13" s="4" t="s">
        <v>10</v>
      </c>
      <c r="G13" s="4">
        <v>9</v>
      </c>
      <c r="H13" s="5">
        <v>132.41</v>
      </c>
      <c r="I13" s="5">
        <f>VLOOKUP(E13,'[1]GODREJ CONSUMER'!$B$4:$E$22,4,FALSE)</f>
        <v>3.21</v>
      </c>
      <c r="J13" s="5">
        <f t="shared" si="0"/>
        <v>90</v>
      </c>
      <c r="K13" s="5">
        <v>20</v>
      </c>
      <c r="L13" s="5">
        <f t="shared" si="1"/>
        <v>535.03610000000003</v>
      </c>
    </row>
    <row r="14" spans="1:12">
      <c r="A14" s="22">
        <v>11</v>
      </c>
      <c r="B14" s="4" t="s">
        <v>9</v>
      </c>
      <c r="C14" s="4" t="s">
        <v>34</v>
      </c>
      <c r="D14" s="7" t="s">
        <v>23</v>
      </c>
      <c r="E14" s="4" t="s">
        <v>21</v>
      </c>
      <c r="F14" s="4" t="s">
        <v>11</v>
      </c>
      <c r="G14" s="4">
        <v>34</v>
      </c>
      <c r="H14" s="4">
        <v>314.45999999999998</v>
      </c>
      <c r="I14" s="5">
        <f>VLOOKUP(E14,'[1]GODREJ CONSUMER'!$B$4:$E$22,4,FALSE)</f>
        <v>4.8150000000000004</v>
      </c>
      <c r="J14" s="5">
        <f t="shared" si="0"/>
        <v>340</v>
      </c>
      <c r="K14" s="5">
        <v>20</v>
      </c>
      <c r="L14" s="5">
        <f t="shared" si="1"/>
        <v>1874.1249</v>
      </c>
    </row>
    <row r="15" spans="1:12" s="3" customFormat="1">
      <c r="A15" s="11" t="s">
        <v>48</v>
      </c>
      <c r="B15" s="12"/>
      <c r="C15" s="12"/>
      <c r="D15" s="12"/>
      <c r="E15" s="12"/>
      <c r="F15" s="12"/>
      <c r="G15" s="12"/>
      <c r="H15" s="12"/>
      <c r="I15" s="13"/>
      <c r="J15" s="13"/>
      <c r="K15" s="14"/>
      <c r="L15" s="6">
        <f>ROUND(SUM(L4:L14),0)</f>
        <v>31864</v>
      </c>
    </row>
    <row r="16" spans="1:12" s="3" customFormat="1" ht="30" customHeight="1">
      <c r="A16" s="15" t="s">
        <v>46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</row>
    <row r="17" spans="1:12" s="3" customFormat="1" ht="30" customHeight="1">
      <c r="A17" s="15" t="s">
        <v>19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  <c r="L17" s="16"/>
    </row>
    <row r="18" spans="1:12" s="23" customFormat="1" ht="14.25" customHeight="1">
      <c r="G18" s="9">
        <f>SUM(G4:G14)</f>
        <v>587</v>
      </c>
      <c r="H18" s="9">
        <f>SUM(H4:H14)</f>
        <v>7432.5000000000009</v>
      </c>
      <c r="I18" s="24"/>
      <c r="J18" s="24"/>
      <c r="K18" s="24"/>
      <c r="L18" s="24"/>
    </row>
  </sheetData>
  <sortState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2024-12-09T09:34:10Z</cp:lastPrinted>
  <dcterms:created xsi:type="dcterms:W3CDTF">2024-12-09T06:52:04Z</dcterms:created>
  <dcterms:modified xsi:type="dcterms:W3CDTF">2024-12-16T08:51:56Z</dcterms:modified>
</cp:coreProperties>
</file>