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8" i="1" l="1"/>
  <c r="G18" i="1"/>
  <c r="J5" i="1" l="1"/>
  <c r="J7" i="1"/>
  <c r="J6" i="1"/>
  <c r="J8" i="1"/>
  <c r="L8" i="1" s="1"/>
  <c r="J9" i="1"/>
  <c r="J13" i="1"/>
  <c r="J12" i="1"/>
  <c r="J11" i="1"/>
  <c r="J10" i="1"/>
  <c r="J14" i="1"/>
  <c r="J4" i="1"/>
  <c r="I5" i="1"/>
  <c r="L5" i="1" s="1"/>
  <c r="I7" i="1"/>
  <c r="L7" i="1" s="1"/>
  <c r="I6" i="1"/>
  <c r="L6" i="1" s="1"/>
  <c r="I9" i="1"/>
  <c r="L9" i="1" s="1"/>
  <c r="I13" i="1"/>
  <c r="I12" i="1"/>
  <c r="I11" i="1"/>
  <c r="L11" i="1" s="1"/>
  <c r="I10" i="1"/>
  <c r="L10" i="1" s="1"/>
  <c r="I14" i="1"/>
  <c r="I4" i="1"/>
  <c r="L14" i="1" l="1"/>
  <c r="L13" i="1"/>
  <c r="L4" i="1"/>
  <c r="L12" i="1"/>
  <c r="L15" i="1" l="1"/>
</calcChain>
</file>

<file path=xl/sharedStrings.xml><?xml version="1.0" encoding="utf-8"?>
<sst xmlns="http://schemas.openxmlformats.org/spreadsheetml/2006/main" count="73" uniqueCount="54">
  <si>
    <t>INVOICE
PRAGATI LOGISTICS,SAMANTA SAHI KHUNTIA LANE,8984191006
GST No:21AGHPB9356M1Z9</t>
  </si>
  <si>
    <t>03/6/2024</t>
  </si>
  <si>
    <t>1622</t>
  </si>
  <si>
    <t>1608</t>
  </si>
  <si>
    <t>05/6/2024</t>
  </si>
  <si>
    <t>1721/1732</t>
  </si>
  <si>
    <t>04/6/2024</t>
  </si>
  <si>
    <t>1724</t>
  </si>
  <si>
    <t>12/6/2024</t>
  </si>
  <si>
    <t>1894</t>
  </si>
  <si>
    <t>17/6/2024</t>
  </si>
  <si>
    <t>919</t>
  </si>
  <si>
    <t>23/6/2024</t>
  </si>
  <si>
    <t>2134</t>
  </si>
  <si>
    <t>22/6/2024</t>
  </si>
  <si>
    <t>2114</t>
  </si>
  <si>
    <t>2102</t>
  </si>
  <si>
    <t>918</t>
  </si>
  <si>
    <t>27/6/2024</t>
  </si>
  <si>
    <t>2189</t>
  </si>
  <si>
    <t>Thanking you for your business.
PRAGATI LOGISTICS</t>
  </si>
  <si>
    <t>PL/JA/04971</t>
  </si>
  <si>
    <t>PL/JA/04972</t>
  </si>
  <si>
    <t>PL/JA/05146</t>
  </si>
  <si>
    <t>PL/JA/05216</t>
  </si>
  <si>
    <t>PL/JA/05616</t>
  </si>
  <si>
    <t>PL/JA/05966</t>
  </si>
  <si>
    <t>PL/JA/06323</t>
  </si>
  <si>
    <t>PL/JA/06354</t>
  </si>
  <si>
    <t>PL/JA/06352</t>
  </si>
  <si>
    <t>PL/JA/06381</t>
  </si>
  <si>
    <t>PL/JA/06610</t>
  </si>
  <si>
    <t>KEONJHAR</t>
  </si>
  <si>
    <t>BARBIL</t>
  </si>
  <si>
    <t>BALIGUDA</t>
  </si>
  <si>
    <t>PADAMPUR</t>
  </si>
  <si>
    <t>RAIRANGPUR</t>
  </si>
  <si>
    <t>CTC</t>
  </si>
  <si>
    <t>SL</t>
  </si>
  <si>
    <t>DATE</t>
  </si>
  <si>
    <t>LR NO</t>
  </si>
  <si>
    <t>FROM</t>
  </si>
  <si>
    <t>INV NO</t>
  </si>
  <si>
    <t>CASE</t>
  </si>
  <si>
    <t>WEIGHT</t>
  </si>
  <si>
    <t>RATE</t>
  </si>
  <si>
    <t>AMOUNT</t>
  </si>
  <si>
    <t>(RUPEES EIGHTEEN THOUSAND FIVE HUNDRED SEVENTY FOUR ONLY)</t>
  </si>
  <si>
    <t>TO,
M/S DEEPAKA AGARWAL
C/O : M/S GODREJ CONSUMER PRODUCTS LTD.
Address: K K BHAWASINKA COMPOUND, CANTONMENT ROAD, CUTTACK, ODISHA, 753001, 9658564285
GST No: 21ASQPA7475B1ZZ</t>
  </si>
  <si>
    <t>DD.CH.</t>
  </si>
  <si>
    <t>LR CH.</t>
  </si>
  <si>
    <t>DESTINATION</t>
  </si>
  <si>
    <t>Kindly, verify &amp; confirm within 7 days, else GST will be filed by 20th July, 2024. 
GST to be paid by Consignor under Reverse Charge Mechanism(RCM) as per GST.</t>
  </si>
  <si>
    <t xml:space="preserve">Bill Date: 20/07/2024
Bill NO : 11604 
Total Amount:18574.00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</si>
</sst>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76200</xdr:rowOff>
    </xdr:from>
    <xdr:to>
      <xdr:col>8</xdr:col>
      <xdr:colOff>276225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76200"/>
          <a:ext cx="4657726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>
        <row r="4">
          <cell r="B4" t="str">
            <v>BADAHALA</v>
          </cell>
          <cell r="C4">
            <v>2.5</v>
          </cell>
          <cell r="D4">
            <v>8</v>
          </cell>
          <cell r="E4">
            <v>2.6749999999999998</v>
          </cell>
        </row>
        <row r="5">
          <cell r="B5" t="str">
            <v>BALASORE</v>
          </cell>
          <cell r="C5">
            <v>2</v>
          </cell>
          <cell r="D5">
            <v>8</v>
          </cell>
          <cell r="E5">
            <v>2.14</v>
          </cell>
        </row>
        <row r="6">
          <cell r="B6" t="str">
            <v>BARAGARH</v>
          </cell>
          <cell r="C6">
            <v>3</v>
          </cell>
          <cell r="D6">
            <v>8</v>
          </cell>
          <cell r="E6">
            <v>3.21</v>
          </cell>
        </row>
        <row r="7">
          <cell r="B7" t="str">
            <v>BARBIL</v>
          </cell>
          <cell r="C7">
            <v>3</v>
          </cell>
          <cell r="D7">
            <v>8</v>
          </cell>
          <cell r="E7">
            <v>3.21</v>
          </cell>
        </row>
        <row r="8">
          <cell r="B8" t="str">
            <v>BARIPADA</v>
          </cell>
          <cell r="C8">
            <v>2.5</v>
          </cell>
          <cell r="D8">
            <v>8</v>
          </cell>
          <cell r="E8">
            <v>2.6749999999999998</v>
          </cell>
        </row>
        <row r="9">
          <cell r="B9" t="str">
            <v>BOLANGIR</v>
          </cell>
          <cell r="C9">
            <v>3</v>
          </cell>
          <cell r="D9">
            <v>8</v>
          </cell>
          <cell r="E9">
            <v>3.21</v>
          </cell>
        </row>
        <row r="10">
          <cell r="B10" t="str">
            <v>JEYPORE</v>
          </cell>
          <cell r="C10">
            <v>4</v>
          </cell>
          <cell r="D10">
            <v>8</v>
          </cell>
          <cell r="E10">
            <v>4.28</v>
          </cell>
        </row>
        <row r="11">
          <cell r="B11" t="str">
            <v>JHARSUGUDA</v>
          </cell>
          <cell r="C11">
            <v>3</v>
          </cell>
          <cell r="D11">
            <v>8</v>
          </cell>
          <cell r="E11">
            <v>3.21</v>
          </cell>
        </row>
        <row r="12">
          <cell r="B12" t="str">
            <v>KANDHAMAL</v>
          </cell>
          <cell r="C12">
            <v>3</v>
          </cell>
          <cell r="D12">
            <v>8</v>
          </cell>
          <cell r="E12">
            <v>3.21</v>
          </cell>
        </row>
        <row r="13">
          <cell r="B13" t="str">
            <v>KEONJHAR</v>
          </cell>
          <cell r="C13">
            <v>2</v>
          </cell>
          <cell r="D13">
            <v>8</v>
          </cell>
          <cell r="E13">
            <v>2.14</v>
          </cell>
        </row>
        <row r="14">
          <cell r="B14" t="str">
            <v>KESINGA</v>
          </cell>
          <cell r="C14">
            <v>3.5</v>
          </cell>
          <cell r="D14">
            <v>8</v>
          </cell>
          <cell r="E14">
            <v>3.7450000000000001</v>
          </cell>
        </row>
        <row r="15">
          <cell r="B15" t="str">
            <v>RAYAGADA</v>
          </cell>
          <cell r="C15">
            <v>4</v>
          </cell>
          <cell r="D15">
            <v>8</v>
          </cell>
          <cell r="E15">
            <v>4.28</v>
          </cell>
        </row>
        <row r="16">
          <cell r="B16" t="str">
            <v>RUGUDIPARA (BOLANGIR)</v>
          </cell>
          <cell r="C16">
            <v>3</v>
          </cell>
          <cell r="D16">
            <v>8</v>
          </cell>
          <cell r="E16">
            <v>3.21</v>
          </cell>
        </row>
        <row r="17">
          <cell r="B17" t="str">
            <v>RAJGANGPUR</v>
          </cell>
          <cell r="C17">
            <v>3.5</v>
          </cell>
          <cell r="D17">
            <v>8</v>
          </cell>
          <cell r="E17">
            <v>3.7450000000000001</v>
          </cell>
        </row>
        <row r="18">
          <cell r="B18" t="str">
            <v>ROURKELA</v>
          </cell>
          <cell r="C18">
            <v>3</v>
          </cell>
          <cell r="D18">
            <v>8</v>
          </cell>
          <cell r="E18">
            <v>3.21</v>
          </cell>
        </row>
        <row r="19">
          <cell r="B19" t="str">
            <v>PADAMPUR (BARGARH)</v>
          </cell>
          <cell r="C19">
            <v>4</v>
          </cell>
          <cell r="D19">
            <v>8</v>
          </cell>
          <cell r="E19">
            <v>4.28</v>
          </cell>
        </row>
        <row r="20">
          <cell r="B20" t="str">
            <v>BALIGUDA</v>
          </cell>
          <cell r="C20">
            <v>4.5</v>
          </cell>
          <cell r="D20">
            <v>8</v>
          </cell>
          <cell r="E20">
            <v>4.8150000000000004</v>
          </cell>
        </row>
        <row r="21">
          <cell r="B21" t="str">
            <v>PHULBANI</v>
          </cell>
          <cell r="C21">
            <v>3.5</v>
          </cell>
          <cell r="D21">
            <v>8</v>
          </cell>
          <cell r="E21">
            <v>3.7450000000000001</v>
          </cell>
        </row>
        <row r="22">
          <cell r="B22" t="str">
            <v>RAIRANGPUR</v>
          </cell>
          <cell r="C22">
            <v>2.5</v>
          </cell>
          <cell r="D22">
            <v>8</v>
          </cell>
          <cell r="E22">
            <v>2.6749999999999998</v>
          </cell>
        </row>
      </sheetData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O2" sqref="O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7109375" style="1" bestFit="1" customWidth="1"/>
    <col min="6" max="6" width="9.85546875" style="1" bestFit="1" customWidth="1"/>
    <col min="7" max="7" width="5.5703125" style="1" customWidth="1"/>
    <col min="8" max="8" width="8.28515625" style="1" bestFit="1" customWidth="1"/>
    <col min="9" max="9" width="6.42578125" style="2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</row>
    <row r="2" spans="1:12" ht="93" customHeight="1">
      <c r="A2" s="18" t="s">
        <v>48</v>
      </c>
      <c r="B2" s="19"/>
      <c r="C2" s="19"/>
      <c r="D2" s="19"/>
      <c r="E2" s="19"/>
      <c r="F2" s="19"/>
      <c r="G2" s="19"/>
      <c r="H2" s="19"/>
      <c r="I2" s="20"/>
      <c r="J2" s="22" t="s">
        <v>53</v>
      </c>
      <c r="K2" s="22"/>
      <c r="L2" s="22"/>
    </row>
    <row r="3" spans="1:12" s="11" customFormat="1" ht="15" customHeight="1">
      <c r="A3" s="9" t="s">
        <v>38</v>
      </c>
      <c r="B3" s="9" t="s">
        <v>39</v>
      </c>
      <c r="C3" s="9" t="s">
        <v>40</v>
      </c>
      <c r="D3" s="9" t="s">
        <v>41</v>
      </c>
      <c r="E3" s="9" t="s">
        <v>51</v>
      </c>
      <c r="F3" s="9" t="s">
        <v>42</v>
      </c>
      <c r="G3" s="9" t="s">
        <v>43</v>
      </c>
      <c r="H3" s="9" t="s">
        <v>44</v>
      </c>
      <c r="I3" s="10" t="s">
        <v>45</v>
      </c>
      <c r="J3" s="10" t="s">
        <v>49</v>
      </c>
      <c r="K3" s="10" t="s">
        <v>50</v>
      </c>
      <c r="L3" s="10" t="s">
        <v>46</v>
      </c>
    </row>
    <row r="4" spans="1:12">
      <c r="A4" s="8">
        <v>1</v>
      </c>
      <c r="B4" s="4" t="s">
        <v>1</v>
      </c>
      <c r="C4" s="4" t="s">
        <v>21</v>
      </c>
      <c r="D4" s="7" t="s">
        <v>37</v>
      </c>
      <c r="E4" s="4" t="s">
        <v>32</v>
      </c>
      <c r="F4" s="4" t="s">
        <v>2</v>
      </c>
      <c r="G4" s="4">
        <v>42</v>
      </c>
      <c r="H4" s="4">
        <v>485.3</v>
      </c>
      <c r="I4" s="5">
        <f>VLOOKUP(E4,'[1]GODREJ CONSUMER'!$B$4:$E$22,4,FALSE)</f>
        <v>2.14</v>
      </c>
      <c r="J4" s="5">
        <f t="shared" ref="J4:J14" si="0">G4*10</f>
        <v>420</v>
      </c>
      <c r="K4" s="5">
        <v>20</v>
      </c>
      <c r="L4" s="5">
        <f t="shared" ref="L4:L14" si="1">H4*I4+J4+K4</f>
        <v>1478.5420000000001</v>
      </c>
    </row>
    <row r="5" spans="1:12">
      <c r="A5" s="8">
        <v>2</v>
      </c>
      <c r="B5" s="4" t="s">
        <v>1</v>
      </c>
      <c r="C5" s="4" t="s">
        <v>22</v>
      </c>
      <c r="D5" s="7" t="s">
        <v>37</v>
      </c>
      <c r="E5" s="4" t="s">
        <v>33</v>
      </c>
      <c r="F5" s="4" t="s">
        <v>3</v>
      </c>
      <c r="G5" s="4">
        <v>24</v>
      </c>
      <c r="H5" s="4">
        <v>251.55</v>
      </c>
      <c r="I5" s="5">
        <f>VLOOKUP(E5,'[1]GODREJ CONSUMER'!$B$4:$E$22,4,FALSE)</f>
        <v>3.21</v>
      </c>
      <c r="J5" s="5">
        <f t="shared" si="0"/>
        <v>240</v>
      </c>
      <c r="K5" s="5">
        <v>20</v>
      </c>
      <c r="L5" s="5">
        <f t="shared" si="1"/>
        <v>1067.4755</v>
      </c>
    </row>
    <row r="6" spans="1:12">
      <c r="A6" s="8">
        <v>3</v>
      </c>
      <c r="B6" s="4" t="s">
        <v>6</v>
      </c>
      <c r="C6" s="4" t="s">
        <v>24</v>
      </c>
      <c r="D6" s="7" t="s">
        <v>37</v>
      </c>
      <c r="E6" s="4" t="s">
        <v>34</v>
      </c>
      <c r="F6" s="4" t="s">
        <v>7</v>
      </c>
      <c r="G6" s="4">
        <v>11</v>
      </c>
      <c r="H6" s="4">
        <v>117.19</v>
      </c>
      <c r="I6" s="5">
        <f>VLOOKUP(E6,'[1]GODREJ CONSUMER'!$B$4:$E$22,4,FALSE)</f>
        <v>4.8150000000000004</v>
      </c>
      <c r="J6" s="5">
        <f t="shared" si="0"/>
        <v>110</v>
      </c>
      <c r="K6" s="5">
        <v>20</v>
      </c>
      <c r="L6" s="5">
        <f t="shared" si="1"/>
        <v>694.26985000000002</v>
      </c>
    </row>
    <row r="7" spans="1:12">
      <c r="A7" s="8">
        <v>4</v>
      </c>
      <c r="B7" s="4" t="s">
        <v>4</v>
      </c>
      <c r="C7" s="4" t="s">
        <v>23</v>
      </c>
      <c r="D7" s="7" t="s">
        <v>37</v>
      </c>
      <c r="E7" s="4" t="s">
        <v>33</v>
      </c>
      <c r="F7" s="4" t="s">
        <v>5</v>
      </c>
      <c r="G7" s="4">
        <v>71</v>
      </c>
      <c r="H7" s="4">
        <v>718.66</v>
      </c>
      <c r="I7" s="5">
        <f>VLOOKUP(E7,'[1]GODREJ CONSUMER'!$B$4:$E$22,4,FALSE)</f>
        <v>3.21</v>
      </c>
      <c r="J7" s="5">
        <f t="shared" si="0"/>
        <v>710</v>
      </c>
      <c r="K7" s="5">
        <v>20</v>
      </c>
      <c r="L7" s="5">
        <f t="shared" si="1"/>
        <v>3036.8986</v>
      </c>
    </row>
    <row r="8" spans="1:12">
      <c r="A8" s="8">
        <v>5</v>
      </c>
      <c r="B8" s="4" t="s">
        <v>8</v>
      </c>
      <c r="C8" s="4" t="s">
        <v>25</v>
      </c>
      <c r="D8" s="7" t="s">
        <v>37</v>
      </c>
      <c r="E8" s="4" t="s">
        <v>35</v>
      </c>
      <c r="F8" s="4" t="s">
        <v>9</v>
      </c>
      <c r="G8" s="4">
        <v>41</v>
      </c>
      <c r="H8" s="4">
        <v>394.28</v>
      </c>
      <c r="I8" s="5">
        <v>4.28</v>
      </c>
      <c r="J8" s="5">
        <f t="shared" si="0"/>
        <v>410</v>
      </c>
      <c r="K8" s="5">
        <v>20</v>
      </c>
      <c r="L8" s="5">
        <f t="shared" si="1"/>
        <v>2117.5183999999999</v>
      </c>
    </row>
    <row r="9" spans="1:12">
      <c r="A9" s="8">
        <v>6</v>
      </c>
      <c r="B9" s="4" t="s">
        <v>10</v>
      </c>
      <c r="C9" s="4" t="s">
        <v>26</v>
      </c>
      <c r="D9" s="7" t="s">
        <v>37</v>
      </c>
      <c r="E9" s="4" t="s">
        <v>33</v>
      </c>
      <c r="F9" s="4" t="s">
        <v>11</v>
      </c>
      <c r="G9" s="4">
        <v>28</v>
      </c>
      <c r="H9" s="4">
        <v>281.49</v>
      </c>
      <c r="I9" s="5">
        <f>VLOOKUP(E9,'[1]GODREJ CONSUMER'!$B$4:$E$22,4,FALSE)</f>
        <v>3.21</v>
      </c>
      <c r="J9" s="5">
        <f t="shared" si="0"/>
        <v>280</v>
      </c>
      <c r="K9" s="5">
        <v>20</v>
      </c>
      <c r="L9" s="5">
        <f t="shared" si="1"/>
        <v>1203.5828999999999</v>
      </c>
    </row>
    <row r="10" spans="1:12">
      <c r="A10" s="8">
        <v>7</v>
      </c>
      <c r="B10" s="4" t="s">
        <v>10</v>
      </c>
      <c r="C10" s="4" t="s">
        <v>30</v>
      </c>
      <c r="D10" s="7" t="s">
        <v>37</v>
      </c>
      <c r="E10" s="4" t="s">
        <v>34</v>
      </c>
      <c r="F10" s="4" t="s">
        <v>17</v>
      </c>
      <c r="G10" s="4">
        <v>27</v>
      </c>
      <c r="H10" s="4">
        <v>295.83999999999997</v>
      </c>
      <c r="I10" s="5">
        <f>VLOOKUP(E10,'[1]GODREJ CONSUMER'!$B$4:$E$22,4,FALSE)</f>
        <v>4.8150000000000004</v>
      </c>
      <c r="J10" s="5">
        <f t="shared" si="0"/>
        <v>270</v>
      </c>
      <c r="K10" s="5">
        <v>20</v>
      </c>
      <c r="L10" s="5">
        <f t="shared" si="1"/>
        <v>1714.4695999999999</v>
      </c>
    </row>
    <row r="11" spans="1:12">
      <c r="A11" s="8">
        <v>8</v>
      </c>
      <c r="B11" s="4" t="s">
        <v>14</v>
      </c>
      <c r="C11" s="4" t="s">
        <v>29</v>
      </c>
      <c r="D11" s="7" t="s">
        <v>37</v>
      </c>
      <c r="E11" s="4" t="s">
        <v>33</v>
      </c>
      <c r="F11" s="4" t="s">
        <v>16</v>
      </c>
      <c r="G11" s="4">
        <v>39</v>
      </c>
      <c r="H11" s="4">
        <v>359.61</v>
      </c>
      <c r="I11" s="5">
        <f>VLOOKUP(E11,'[1]GODREJ CONSUMER'!$B$4:$E$22,4,FALSE)</f>
        <v>3.21</v>
      </c>
      <c r="J11" s="5">
        <f t="shared" si="0"/>
        <v>390</v>
      </c>
      <c r="K11" s="5">
        <v>20</v>
      </c>
      <c r="L11" s="5">
        <f t="shared" si="1"/>
        <v>1564.3480999999999</v>
      </c>
    </row>
    <row r="12" spans="1:12">
      <c r="A12" s="8">
        <v>9</v>
      </c>
      <c r="B12" s="4" t="s">
        <v>14</v>
      </c>
      <c r="C12" s="4" t="s">
        <v>28</v>
      </c>
      <c r="D12" s="7" t="s">
        <v>37</v>
      </c>
      <c r="E12" s="4" t="s">
        <v>32</v>
      </c>
      <c r="F12" s="4" t="s">
        <v>15</v>
      </c>
      <c r="G12" s="4">
        <v>38</v>
      </c>
      <c r="H12" s="4">
        <v>459.29</v>
      </c>
      <c r="I12" s="5">
        <f>VLOOKUP(E12,'[1]GODREJ CONSUMER'!$B$4:$E$22,4,FALSE)</f>
        <v>2.14</v>
      </c>
      <c r="J12" s="5">
        <f t="shared" si="0"/>
        <v>380</v>
      </c>
      <c r="K12" s="5">
        <v>20</v>
      </c>
      <c r="L12" s="5">
        <f t="shared" si="1"/>
        <v>1382.8806</v>
      </c>
    </row>
    <row r="13" spans="1:12">
      <c r="A13" s="8">
        <v>10</v>
      </c>
      <c r="B13" s="4" t="s">
        <v>12</v>
      </c>
      <c r="C13" s="4" t="s">
        <v>27</v>
      </c>
      <c r="D13" s="7" t="s">
        <v>37</v>
      </c>
      <c r="E13" s="4" t="s">
        <v>36</v>
      </c>
      <c r="F13" s="4" t="s">
        <v>13</v>
      </c>
      <c r="G13" s="4">
        <v>29</v>
      </c>
      <c r="H13" s="4">
        <v>279</v>
      </c>
      <c r="I13" s="5">
        <f>VLOOKUP(E13,'[1]GODREJ CONSUMER'!$B$4:$E$22,4,FALSE)</f>
        <v>2.6749999999999998</v>
      </c>
      <c r="J13" s="5">
        <f t="shared" si="0"/>
        <v>290</v>
      </c>
      <c r="K13" s="5">
        <v>20</v>
      </c>
      <c r="L13" s="5">
        <f t="shared" si="1"/>
        <v>1056.3249999999998</v>
      </c>
    </row>
    <row r="14" spans="1:12">
      <c r="A14" s="8">
        <v>11</v>
      </c>
      <c r="B14" s="4" t="s">
        <v>18</v>
      </c>
      <c r="C14" s="4" t="s">
        <v>31</v>
      </c>
      <c r="D14" s="7" t="s">
        <v>37</v>
      </c>
      <c r="E14" s="4" t="s">
        <v>36</v>
      </c>
      <c r="F14" s="4" t="s">
        <v>19</v>
      </c>
      <c r="G14" s="4">
        <v>86</v>
      </c>
      <c r="H14" s="4">
        <v>889</v>
      </c>
      <c r="I14" s="5">
        <f>VLOOKUP(E14,'[1]GODREJ CONSUMER'!$B$4:$E$22,4,FALSE)</f>
        <v>2.6749999999999998</v>
      </c>
      <c r="J14" s="5">
        <f t="shared" si="0"/>
        <v>860</v>
      </c>
      <c r="K14" s="5">
        <v>20</v>
      </c>
      <c r="L14" s="5">
        <f t="shared" si="1"/>
        <v>3258.0749999999998</v>
      </c>
    </row>
    <row r="15" spans="1:12" s="3" customFormat="1">
      <c r="A15" s="12" t="s">
        <v>47</v>
      </c>
      <c r="B15" s="13"/>
      <c r="C15" s="13"/>
      <c r="D15" s="13"/>
      <c r="E15" s="13"/>
      <c r="F15" s="13"/>
      <c r="G15" s="13"/>
      <c r="H15" s="13"/>
      <c r="I15" s="14"/>
      <c r="J15" s="14"/>
      <c r="K15" s="15"/>
      <c r="L15" s="6">
        <f>ROUND(SUM(L4:L14),0)</f>
        <v>18574</v>
      </c>
    </row>
    <row r="16" spans="1:12" s="3" customFormat="1" ht="30" customHeight="1">
      <c r="A16" s="16" t="s">
        <v>52</v>
      </c>
      <c r="B16" s="16"/>
      <c r="C16" s="16"/>
      <c r="D16" s="16"/>
      <c r="E16" s="16"/>
      <c r="F16" s="16"/>
      <c r="G16" s="16"/>
      <c r="H16" s="16"/>
      <c r="I16" s="17"/>
      <c r="J16" s="17"/>
      <c r="K16" s="17"/>
      <c r="L16" s="17"/>
    </row>
    <row r="17" spans="1:12" s="3" customFormat="1" ht="30" customHeight="1">
      <c r="A17" s="16" t="s">
        <v>20</v>
      </c>
      <c r="B17" s="16"/>
      <c r="C17" s="16"/>
      <c r="D17" s="16"/>
      <c r="E17" s="16"/>
      <c r="F17" s="16"/>
      <c r="G17" s="16"/>
      <c r="H17" s="16"/>
      <c r="I17" s="17"/>
      <c r="J17" s="17"/>
      <c r="K17" s="17"/>
      <c r="L17" s="17"/>
    </row>
    <row r="18" spans="1:12">
      <c r="G18" s="9">
        <f>SUM(G4:G14)</f>
        <v>436</v>
      </c>
      <c r="H18" s="9">
        <f>SUM(H4:H14)</f>
        <v>4531.21</v>
      </c>
    </row>
  </sheetData>
  <sortState ref="B4:L14">
    <sortCondition ref="B4:B14"/>
    <sortCondition ref="C4:C14"/>
  </sortState>
  <mergeCells count="7">
    <mergeCell ref="A15:K15"/>
    <mergeCell ref="A16:L16"/>
    <mergeCell ref="A17:L17"/>
    <mergeCell ref="A1:I1"/>
    <mergeCell ref="A2:I2"/>
    <mergeCell ref="J1:L1"/>
    <mergeCell ref="J2:L2"/>
  </mergeCells>
  <conditionalFormatting sqref="C4:C14">
    <cfRule type="duplicateValues" dxfId="1" priority="2"/>
  </conditionalFormatting>
  <conditionalFormatting sqref="C1:C1048576">
    <cfRule type="duplicateValues" dxfId="0" priority="1"/>
  </conditionalFormatting>
  <pageMargins left="0.33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2024-07-19T12:35:12Z</cp:lastPrinted>
  <dcterms:created xsi:type="dcterms:W3CDTF">2024-07-17T09:51:35Z</dcterms:created>
  <dcterms:modified xsi:type="dcterms:W3CDTF">2024-07-19T12:35:12Z</dcterms:modified>
</cp:coreProperties>
</file>