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25" i="1" l="1"/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4" i="1"/>
  <c r="I5" i="1"/>
  <c r="L5" i="1" s="1"/>
  <c r="I6" i="1"/>
  <c r="L6" i="1" s="1"/>
  <c r="I7" i="1"/>
  <c r="L7" i="1" s="1"/>
  <c r="I8" i="1"/>
  <c r="L8" i="1" s="1"/>
  <c r="I9" i="1"/>
  <c r="L9" i="1" s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I20" i="1"/>
  <c r="L20" i="1" s="1"/>
  <c r="I21" i="1"/>
  <c r="L21" i="1" s="1"/>
  <c r="I4" i="1"/>
  <c r="L4" i="1" s="1"/>
  <c r="G25" i="1" l="1"/>
  <c r="L22" i="1" l="1"/>
</calcChain>
</file>

<file path=xl/sharedStrings.xml><?xml version="1.0" encoding="utf-8"?>
<sst xmlns="http://schemas.openxmlformats.org/spreadsheetml/2006/main" count="107" uniqueCount="71">
  <si>
    <t>INVOICE
PRAGATI LOGISTICS,SAMANTA SAHI KHUNTIA LANE,8984191006
GST No:21AGHPB9356M1Z9</t>
  </si>
  <si>
    <t>Thanking you for your business.
PRAGATI LOGISTICS</t>
  </si>
  <si>
    <t>BALIGUDA</t>
  </si>
  <si>
    <t>BARBIL</t>
  </si>
  <si>
    <t>KEONJHAR</t>
  </si>
  <si>
    <t>RAIRANGPUR</t>
  </si>
  <si>
    <t>SL</t>
  </si>
  <si>
    <t>DATE</t>
  </si>
  <si>
    <t>LR NO</t>
  </si>
  <si>
    <t>FROM</t>
  </si>
  <si>
    <t>DESTINATION</t>
  </si>
  <si>
    <t>INV NO</t>
  </si>
  <si>
    <t>CASE</t>
  </si>
  <si>
    <t>WEIGHT</t>
  </si>
  <si>
    <t>RATE</t>
  </si>
  <si>
    <t>DD CH</t>
  </si>
  <si>
    <t>LR CH</t>
  </si>
  <si>
    <t>PADAMPUR (BARGARH)</t>
  </si>
  <si>
    <t>Kindly, verify &amp; confirm within 7 days, else GST will be filed by 20th APRIL, 2024. 
GST to be paid by Consignor under Reverse Charge Mechanism(RCM) as per GST.</t>
  </si>
  <si>
    <t>02/3/2024</t>
  </si>
  <si>
    <t>06/3/2024</t>
  </si>
  <si>
    <t>07/3/2024</t>
  </si>
  <si>
    <t>09/3/2024</t>
  </si>
  <si>
    <t>08/3/2024</t>
  </si>
  <si>
    <t>11/3/2024</t>
  </si>
  <si>
    <t>14/3/2024</t>
  </si>
  <si>
    <t>16/3/2024</t>
  </si>
  <si>
    <t>19/3/2024</t>
  </si>
  <si>
    <t>22/3/2024</t>
  </si>
  <si>
    <t>30/3/2024</t>
  </si>
  <si>
    <t>JEYPORE</t>
  </si>
  <si>
    <t>7025</t>
  </si>
  <si>
    <t>2341</t>
  </si>
  <si>
    <t>100159</t>
  </si>
  <si>
    <t>7080/7086</t>
  </si>
  <si>
    <t>7170</t>
  </si>
  <si>
    <t>163</t>
  </si>
  <si>
    <t>7146</t>
  </si>
  <si>
    <t>7237</t>
  </si>
  <si>
    <t>7202</t>
  </si>
  <si>
    <t>7344</t>
  </si>
  <si>
    <t>7373/7419</t>
  </si>
  <si>
    <t>7505</t>
  </si>
  <si>
    <t>7501</t>
  </si>
  <si>
    <t>7596</t>
  </si>
  <si>
    <t>7710/7714</t>
  </si>
  <si>
    <t>7831</t>
  </si>
  <si>
    <t>7853</t>
  </si>
  <si>
    <t>(RUPEES TWENTY SIX THOUSAND SIX HUNDRED FORTY FIVE ONLY)</t>
  </si>
  <si>
    <t>CTC</t>
  </si>
  <si>
    <t>PL/JA/29487</t>
  </si>
  <si>
    <t>PL/JA/29476</t>
  </si>
  <si>
    <t>PL/JA/29787</t>
  </si>
  <si>
    <t>PL/JA/29888</t>
  </si>
  <si>
    <t>PL/JA/29980</t>
  </si>
  <si>
    <t>PL/JA/29982</t>
  </si>
  <si>
    <t>PL/JA/30025</t>
  </si>
  <si>
    <t>PL/JA/30229</t>
  </si>
  <si>
    <t>PL/JA/30230</t>
  </si>
  <si>
    <t>PL/JA/30386</t>
  </si>
  <si>
    <t>PL/JA/30518</t>
  </si>
  <si>
    <t>PL/JA/30596</t>
  </si>
  <si>
    <t>PL/JA/30829</t>
  </si>
  <si>
    <t>PL/JA/30854</t>
  </si>
  <si>
    <t>PL/JA/30999</t>
  </si>
  <si>
    <t>PL/JA/31539</t>
  </si>
  <si>
    <t>PL/JA/31753</t>
  </si>
  <si>
    <t>PL/JA/31842</t>
  </si>
  <si>
    <t>TO,
M/S DEEPAKA AGARWAL
C/O : M/S GODREJ CONSUMER PRODUCTS LTD.
Address: K K BHAWASINKA COMPOUND, CANTONMENT ROAD, CUTTACK, ODISHA, 753001, 9658564285
GST No: 21ASQPA7475B1ZZ</t>
  </si>
  <si>
    <t>AMT.</t>
  </si>
  <si>
    <t xml:space="preserve">Bill Date: 05/04/2024
Bill no : 43181
Total Amount: 26645.00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</si>
</sst>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164" fontId="0" fillId="0" borderId="0" xfId="0" applyNumberFormat="1" applyFont="1" applyAlignment="1">
      <alignment wrapText="1"/>
    </xf>
    <xf numFmtId="0" fontId="2" fillId="0" borderId="1" xfId="0" applyFont="1" applyBorder="1"/>
    <xf numFmtId="0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714375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C4" t="str">
            <v>ANANDAPUR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>
        <row r="4">
          <cell r="C4" t="str">
            <v>ANGUL</v>
          </cell>
        </row>
      </sheetData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>
        <row r="4">
          <cell r="B4" t="str">
            <v>BADAHALA</v>
          </cell>
          <cell r="C4">
            <v>2.5</v>
          </cell>
        </row>
        <row r="5">
          <cell r="B5" t="str">
            <v>BALASORE</v>
          </cell>
          <cell r="C5">
            <v>2</v>
          </cell>
        </row>
        <row r="6">
          <cell r="B6" t="str">
            <v>BARAGARH</v>
          </cell>
          <cell r="C6">
            <v>3</v>
          </cell>
        </row>
        <row r="7">
          <cell r="B7" t="str">
            <v>BARBIL</v>
          </cell>
          <cell r="C7">
            <v>3</v>
          </cell>
        </row>
        <row r="8">
          <cell r="B8" t="str">
            <v>BARIPADA</v>
          </cell>
          <cell r="C8">
            <v>2.5</v>
          </cell>
        </row>
        <row r="9">
          <cell r="B9" t="str">
            <v>BOLANGIR</v>
          </cell>
          <cell r="C9">
            <v>3</v>
          </cell>
        </row>
        <row r="10">
          <cell r="B10" t="str">
            <v>JEYPORE</v>
          </cell>
          <cell r="C10">
            <v>4</v>
          </cell>
        </row>
        <row r="11">
          <cell r="B11" t="str">
            <v>JHARSUGUDA</v>
          </cell>
          <cell r="C11">
            <v>3</v>
          </cell>
        </row>
        <row r="12">
          <cell r="B12" t="str">
            <v>KANDHAMAL</v>
          </cell>
          <cell r="C12">
            <v>3</v>
          </cell>
        </row>
        <row r="13">
          <cell r="B13" t="str">
            <v>KEONJHAR</v>
          </cell>
          <cell r="C13">
            <v>2</v>
          </cell>
        </row>
        <row r="14">
          <cell r="B14" t="str">
            <v>KESINGA</v>
          </cell>
          <cell r="C14">
            <v>3.5</v>
          </cell>
        </row>
        <row r="15">
          <cell r="B15" t="str">
            <v>RAYAGADA</v>
          </cell>
          <cell r="C15">
            <v>4</v>
          </cell>
        </row>
        <row r="16">
          <cell r="B16" t="str">
            <v>RUGUDIPARA (BOLANGIR)</v>
          </cell>
          <cell r="C16">
            <v>3</v>
          </cell>
        </row>
        <row r="17">
          <cell r="B17" t="str">
            <v>RAJGANGPUR</v>
          </cell>
          <cell r="C17">
            <v>3.5</v>
          </cell>
        </row>
        <row r="18">
          <cell r="B18" t="str">
            <v>ROURKELA</v>
          </cell>
          <cell r="C18">
            <v>3</v>
          </cell>
        </row>
        <row r="19">
          <cell r="B19" t="str">
            <v>PADAMPUR (BARGARH)</v>
          </cell>
          <cell r="C19">
            <v>4</v>
          </cell>
        </row>
        <row r="20">
          <cell r="B20" t="str">
            <v>BALIGUDA</v>
          </cell>
          <cell r="C20">
            <v>4.5</v>
          </cell>
        </row>
        <row r="21">
          <cell r="B21" t="str">
            <v>PHULBANI</v>
          </cell>
          <cell r="C21">
            <v>3.5</v>
          </cell>
        </row>
        <row r="22">
          <cell r="B22" t="str">
            <v>RAIRANGPUR</v>
          </cell>
          <cell r="C22">
            <v>2.5</v>
          </cell>
        </row>
      </sheetData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P2" sqref="P2"/>
    </sheetView>
  </sheetViews>
  <sheetFormatPr defaultRowHeight="15"/>
  <cols>
    <col min="1" max="1" width="3.5703125" style="1" customWidth="1"/>
    <col min="2" max="2" width="10.28515625" style="1" customWidth="1"/>
    <col min="3" max="3" width="12" style="1" customWidth="1"/>
    <col min="4" max="4" width="6.42578125" style="1" bestFit="1" customWidth="1"/>
    <col min="5" max="5" width="13.140625" style="1" bestFit="1" customWidth="1"/>
    <col min="6" max="6" width="9.85546875" style="1" bestFit="1" customWidth="1"/>
    <col min="7" max="7" width="5.5703125" style="1" customWidth="1"/>
    <col min="8" max="8" width="8.5703125" style="8" bestFit="1" customWidth="1"/>
    <col min="9" max="9" width="5.5703125" style="2" bestFit="1" customWidth="1"/>
    <col min="10" max="10" width="7.85546875" style="2" customWidth="1"/>
    <col min="11" max="11" width="5.85546875" style="2" bestFit="1" customWidth="1"/>
    <col min="12" max="12" width="8.5703125" style="2" bestFit="1" customWidth="1"/>
    <col min="13" max="13" width="9.140625" style="1" customWidth="1"/>
    <col min="14" max="16" width="9.140625" style="1"/>
    <col min="17" max="17" width="10" style="1" bestFit="1" customWidth="1"/>
    <col min="18" max="16384" width="9.140625" style="1"/>
  </cols>
  <sheetData>
    <row r="1" spans="1:12" ht="90" customHeight="1">
      <c r="A1" s="30"/>
      <c r="B1" s="30"/>
      <c r="C1" s="30"/>
      <c r="D1" s="30"/>
      <c r="E1" s="30"/>
      <c r="F1" s="30"/>
      <c r="G1" s="30"/>
      <c r="H1" s="27" t="s">
        <v>0</v>
      </c>
      <c r="I1" s="28"/>
      <c r="J1" s="28"/>
      <c r="K1" s="28"/>
      <c r="L1" s="29"/>
    </row>
    <row r="2" spans="1:12" ht="100.5" customHeight="1">
      <c r="A2" s="31" t="s">
        <v>68</v>
      </c>
      <c r="B2" s="32"/>
      <c r="C2" s="32"/>
      <c r="D2" s="32"/>
      <c r="E2" s="32"/>
      <c r="F2" s="32"/>
      <c r="G2" s="33"/>
      <c r="H2" s="27" t="s">
        <v>70</v>
      </c>
      <c r="I2" s="28"/>
      <c r="J2" s="28"/>
      <c r="K2" s="28"/>
      <c r="L2" s="29"/>
    </row>
    <row r="3" spans="1:12" s="13" customFormat="1">
      <c r="A3" s="10" t="s">
        <v>6</v>
      </c>
      <c r="B3" s="10" t="s">
        <v>7</v>
      </c>
      <c r="C3" s="10" t="s">
        <v>8</v>
      </c>
      <c r="D3" s="10" t="s">
        <v>9</v>
      </c>
      <c r="E3" s="10" t="s">
        <v>10</v>
      </c>
      <c r="F3" s="10" t="s">
        <v>11</v>
      </c>
      <c r="G3" s="10" t="s">
        <v>12</v>
      </c>
      <c r="H3" s="11" t="s">
        <v>13</v>
      </c>
      <c r="I3" s="12" t="s">
        <v>14</v>
      </c>
      <c r="J3" s="12" t="s">
        <v>15</v>
      </c>
      <c r="K3" s="12" t="s">
        <v>16</v>
      </c>
      <c r="L3" s="12" t="s">
        <v>69</v>
      </c>
    </row>
    <row r="4" spans="1:12">
      <c r="A4" s="20">
        <v>1</v>
      </c>
      <c r="B4" s="6" t="s">
        <v>19</v>
      </c>
      <c r="C4" s="6" t="s">
        <v>51</v>
      </c>
      <c r="D4" s="9" t="s">
        <v>49</v>
      </c>
      <c r="E4" s="6" t="s">
        <v>3</v>
      </c>
      <c r="F4" s="6" t="s">
        <v>31</v>
      </c>
      <c r="G4" s="6">
        <v>51</v>
      </c>
      <c r="H4" s="7">
        <v>520.69000000000005</v>
      </c>
      <c r="I4" s="4">
        <f>VLOOKUP(E4,'[1]GODREJ CONSUMER'!$B$4:$C$29,2,)</f>
        <v>3</v>
      </c>
      <c r="J4" s="4">
        <f>G4*8</f>
        <v>408</v>
      </c>
      <c r="K4" s="4">
        <v>20</v>
      </c>
      <c r="L4" s="4">
        <f>H4*I4+J4+K4</f>
        <v>1990.0700000000002</v>
      </c>
    </row>
    <row r="5" spans="1:12">
      <c r="A5" s="20">
        <v>2</v>
      </c>
      <c r="B5" s="6" t="s">
        <v>19</v>
      </c>
      <c r="C5" s="6" t="s">
        <v>50</v>
      </c>
      <c r="D5" s="9" t="s">
        <v>49</v>
      </c>
      <c r="E5" s="6" t="s">
        <v>3</v>
      </c>
      <c r="F5" s="6" t="s">
        <v>32</v>
      </c>
      <c r="G5" s="6">
        <v>1</v>
      </c>
      <c r="H5" s="7">
        <v>15.01</v>
      </c>
      <c r="I5" s="4">
        <f>VLOOKUP(E5,'[1]GODREJ CONSUMER'!$B$4:$C$29,2,)</f>
        <v>3</v>
      </c>
      <c r="J5" s="4">
        <f t="shared" ref="J5:J21" si="0">G5*8</f>
        <v>8</v>
      </c>
      <c r="K5" s="4">
        <v>20</v>
      </c>
      <c r="L5" s="4">
        <f t="shared" ref="L5:L21" si="1">H5*I5+J5+K5</f>
        <v>73.03</v>
      </c>
    </row>
    <row r="6" spans="1:12">
      <c r="A6" s="20">
        <v>3</v>
      </c>
      <c r="B6" s="6" t="s">
        <v>20</v>
      </c>
      <c r="C6" s="6" t="s">
        <v>52</v>
      </c>
      <c r="D6" s="9" t="s">
        <v>49</v>
      </c>
      <c r="E6" s="6" t="s">
        <v>3</v>
      </c>
      <c r="F6" s="6" t="s">
        <v>33</v>
      </c>
      <c r="G6" s="6">
        <v>44</v>
      </c>
      <c r="H6" s="7">
        <v>500.41</v>
      </c>
      <c r="I6" s="4">
        <f>VLOOKUP(E6,'[1]GODREJ CONSUMER'!$B$4:$C$29,2,)</f>
        <v>3</v>
      </c>
      <c r="J6" s="4">
        <f t="shared" si="0"/>
        <v>352</v>
      </c>
      <c r="K6" s="4">
        <v>20</v>
      </c>
      <c r="L6" s="4">
        <f t="shared" si="1"/>
        <v>1873.23</v>
      </c>
    </row>
    <row r="7" spans="1:12">
      <c r="A7" s="20">
        <v>4</v>
      </c>
      <c r="B7" s="6" t="s">
        <v>21</v>
      </c>
      <c r="C7" s="6" t="s">
        <v>53</v>
      </c>
      <c r="D7" s="9" t="s">
        <v>49</v>
      </c>
      <c r="E7" s="6" t="s">
        <v>2</v>
      </c>
      <c r="F7" s="6" t="s">
        <v>34</v>
      </c>
      <c r="G7" s="6">
        <v>54</v>
      </c>
      <c r="H7" s="7">
        <v>573.51</v>
      </c>
      <c r="I7" s="4">
        <f>VLOOKUP(E7,'[1]GODREJ CONSUMER'!$B$4:$C$29,2,)</f>
        <v>4.5</v>
      </c>
      <c r="J7" s="4">
        <f t="shared" si="0"/>
        <v>432</v>
      </c>
      <c r="K7" s="4">
        <v>20</v>
      </c>
      <c r="L7" s="4">
        <f t="shared" si="1"/>
        <v>3032.7950000000001</v>
      </c>
    </row>
    <row r="8" spans="1:12">
      <c r="A8" s="20">
        <v>5</v>
      </c>
      <c r="B8" s="6" t="s">
        <v>22</v>
      </c>
      <c r="C8" s="6" t="s">
        <v>54</v>
      </c>
      <c r="D8" s="9" t="s">
        <v>49</v>
      </c>
      <c r="E8" s="6" t="s">
        <v>3</v>
      </c>
      <c r="F8" s="6" t="s">
        <v>35</v>
      </c>
      <c r="G8" s="6">
        <v>24</v>
      </c>
      <c r="H8" s="7">
        <v>258</v>
      </c>
      <c r="I8" s="4">
        <f>VLOOKUP(E8,'[1]GODREJ CONSUMER'!$B$4:$C$29,2,)</f>
        <v>3</v>
      </c>
      <c r="J8" s="4">
        <f t="shared" si="0"/>
        <v>192</v>
      </c>
      <c r="K8" s="4">
        <v>20</v>
      </c>
      <c r="L8" s="4">
        <f t="shared" si="1"/>
        <v>986</v>
      </c>
    </row>
    <row r="9" spans="1:12">
      <c r="A9" s="20">
        <v>6</v>
      </c>
      <c r="B9" s="6" t="s">
        <v>22</v>
      </c>
      <c r="C9" s="6" t="s">
        <v>55</v>
      </c>
      <c r="D9" s="9" t="s">
        <v>49</v>
      </c>
      <c r="E9" s="6" t="s">
        <v>3</v>
      </c>
      <c r="F9" s="6" t="s">
        <v>36</v>
      </c>
      <c r="G9" s="6">
        <v>2</v>
      </c>
      <c r="H9" s="7">
        <v>5</v>
      </c>
      <c r="I9" s="4">
        <f>VLOOKUP(E9,'[1]GODREJ CONSUMER'!$B$4:$C$29,2,)</f>
        <v>3</v>
      </c>
      <c r="J9" s="4">
        <f t="shared" si="0"/>
        <v>16</v>
      </c>
      <c r="K9" s="4">
        <v>20</v>
      </c>
      <c r="L9" s="4">
        <f t="shared" si="1"/>
        <v>51</v>
      </c>
    </row>
    <row r="10" spans="1:12">
      <c r="A10" s="20">
        <v>7</v>
      </c>
      <c r="B10" s="6" t="s">
        <v>23</v>
      </c>
      <c r="C10" s="6" t="s">
        <v>56</v>
      </c>
      <c r="D10" s="9" t="s">
        <v>49</v>
      </c>
      <c r="E10" s="6" t="s">
        <v>2</v>
      </c>
      <c r="F10" s="6" t="s">
        <v>37</v>
      </c>
      <c r="G10" s="6">
        <v>104</v>
      </c>
      <c r="H10" s="7">
        <v>1031</v>
      </c>
      <c r="I10" s="4">
        <f>VLOOKUP(E10,'[1]GODREJ CONSUMER'!$B$4:$C$29,2,)</f>
        <v>4.5</v>
      </c>
      <c r="J10" s="4">
        <f t="shared" si="0"/>
        <v>832</v>
      </c>
      <c r="K10" s="4">
        <v>20</v>
      </c>
      <c r="L10" s="4">
        <f t="shared" si="1"/>
        <v>5491.5</v>
      </c>
    </row>
    <row r="11" spans="1:12">
      <c r="A11" s="20">
        <v>8</v>
      </c>
      <c r="B11" s="6" t="s">
        <v>24</v>
      </c>
      <c r="C11" s="6" t="s">
        <v>57</v>
      </c>
      <c r="D11" s="9" t="s">
        <v>49</v>
      </c>
      <c r="E11" s="6" t="s">
        <v>3</v>
      </c>
      <c r="F11" s="6" t="s">
        <v>38</v>
      </c>
      <c r="G11" s="6">
        <v>40</v>
      </c>
      <c r="H11" s="7">
        <v>405.41</v>
      </c>
      <c r="I11" s="4">
        <f>VLOOKUP(E11,'[1]GODREJ CONSUMER'!$B$4:$C$29,2,)</f>
        <v>3</v>
      </c>
      <c r="J11" s="4">
        <f t="shared" si="0"/>
        <v>320</v>
      </c>
      <c r="K11" s="4">
        <v>20</v>
      </c>
      <c r="L11" s="4">
        <f t="shared" si="1"/>
        <v>1556.23</v>
      </c>
    </row>
    <row r="12" spans="1:12">
      <c r="A12" s="20">
        <v>9</v>
      </c>
      <c r="B12" s="6" t="s">
        <v>24</v>
      </c>
      <c r="C12" s="6" t="s">
        <v>58</v>
      </c>
      <c r="D12" s="9" t="s">
        <v>49</v>
      </c>
      <c r="E12" s="6" t="s">
        <v>4</v>
      </c>
      <c r="F12" s="6" t="s">
        <v>39</v>
      </c>
      <c r="G12" s="6">
        <v>13</v>
      </c>
      <c r="H12" s="7">
        <v>93.6</v>
      </c>
      <c r="I12" s="4">
        <f>VLOOKUP(E12,'[1]GODREJ CONSUMER'!$B$4:$C$29,2,)</f>
        <v>2</v>
      </c>
      <c r="J12" s="4">
        <f t="shared" si="0"/>
        <v>104</v>
      </c>
      <c r="K12" s="4">
        <v>20</v>
      </c>
      <c r="L12" s="4">
        <f t="shared" si="1"/>
        <v>311.2</v>
      </c>
    </row>
    <row r="13" spans="1:12">
      <c r="A13" s="20">
        <v>10</v>
      </c>
      <c r="B13" s="6" t="s">
        <v>25</v>
      </c>
      <c r="C13" s="6" t="s">
        <v>59</v>
      </c>
      <c r="D13" s="9" t="s">
        <v>49</v>
      </c>
      <c r="E13" s="6" t="s">
        <v>2</v>
      </c>
      <c r="F13" s="6" t="s">
        <v>40</v>
      </c>
      <c r="G13" s="6">
        <v>13</v>
      </c>
      <c r="H13" s="7">
        <v>161.28</v>
      </c>
      <c r="I13" s="4">
        <f>VLOOKUP(E13,'[1]GODREJ CONSUMER'!$B$4:$C$29,2,)</f>
        <v>4.5</v>
      </c>
      <c r="J13" s="4">
        <f t="shared" si="0"/>
        <v>104</v>
      </c>
      <c r="K13" s="4">
        <v>20</v>
      </c>
      <c r="L13" s="4">
        <f t="shared" si="1"/>
        <v>849.76</v>
      </c>
    </row>
    <row r="14" spans="1:12">
      <c r="A14" s="20">
        <v>11</v>
      </c>
      <c r="B14" s="6" t="s">
        <v>26</v>
      </c>
      <c r="C14" s="6" t="s">
        <v>60</v>
      </c>
      <c r="D14" s="9" t="s">
        <v>49</v>
      </c>
      <c r="E14" s="6" t="s">
        <v>3</v>
      </c>
      <c r="F14" s="6" t="s">
        <v>41</v>
      </c>
      <c r="G14" s="6">
        <v>48</v>
      </c>
      <c r="H14" s="7">
        <v>467</v>
      </c>
      <c r="I14" s="4">
        <f>VLOOKUP(E14,'[1]GODREJ CONSUMER'!$B$4:$C$29,2,)</f>
        <v>3</v>
      </c>
      <c r="J14" s="4">
        <f t="shared" si="0"/>
        <v>384</v>
      </c>
      <c r="K14" s="4">
        <v>20</v>
      </c>
      <c r="L14" s="4">
        <f t="shared" si="1"/>
        <v>1805</v>
      </c>
    </row>
    <row r="15" spans="1:12" s="19" customFormat="1" ht="30">
      <c r="A15" s="21">
        <v>12</v>
      </c>
      <c r="B15" s="14" t="s">
        <v>26</v>
      </c>
      <c r="C15" s="14" t="s">
        <v>61</v>
      </c>
      <c r="D15" s="15" t="s">
        <v>49</v>
      </c>
      <c r="E15" s="16" t="s">
        <v>17</v>
      </c>
      <c r="F15" s="22">
        <v>7433</v>
      </c>
      <c r="G15" s="14">
        <v>26</v>
      </c>
      <c r="H15" s="17">
        <v>187.2</v>
      </c>
      <c r="I15" s="18">
        <f>VLOOKUP(E15,'[1]GODREJ CONSUMER'!$B$4:$C$29,2,)</f>
        <v>4</v>
      </c>
      <c r="J15" s="18">
        <f t="shared" si="0"/>
        <v>208</v>
      </c>
      <c r="K15" s="18">
        <v>20</v>
      </c>
      <c r="L15" s="18">
        <f t="shared" si="1"/>
        <v>976.8</v>
      </c>
    </row>
    <row r="16" spans="1:12">
      <c r="A16" s="20">
        <v>13</v>
      </c>
      <c r="B16" s="6" t="s">
        <v>27</v>
      </c>
      <c r="C16" s="6" t="s">
        <v>62</v>
      </c>
      <c r="D16" s="9" t="s">
        <v>49</v>
      </c>
      <c r="E16" s="6" t="s">
        <v>2</v>
      </c>
      <c r="F16" s="6" t="s">
        <v>42</v>
      </c>
      <c r="G16" s="6">
        <v>17</v>
      </c>
      <c r="H16" s="7">
        <v>198.7</v>
      </c>
      <c r="I16" s="4">
        <f>VLOOKUP(E16,'[1]GODREJ CONSUMER'!$B$4:$C$29,2,)</f>
        <v>4.5</v>
      </c>
      <c r="J16" s="4">
        <f t="shared" si="0"/>
        <v>136</v>
      </c>
      <c r="K16" s="4">
        <v>20</v>
      </c>
      <c r="L16" s="4">
        <f t="shared" si="1"/>
        <v>1050.1500000000001</v>
      </c>
    </row>
    <row r="17" spans="1:12">
      <c r="A17" s="20">
        <v>14</v>
      </c>
      <c r="B17" s="6" t="s">
        <v>27</v>
      </c>
      <c r="C17" s="6" t="s">
        <v>63</v>
      </c>
      <c r="D17" s="9" t="s">
        <v>49</v>
      </c>
      <c r="E17" s="6" t="s">
        <v>3</v>
      </c>
      <c r="F17" s="6" t="s">
        <v>43</v>
      </c>
      <c r="G17" s="6">
        <v>44</v>
      </c>
      <c r="H17" s="7">
        <v>441.61</v>
      </c>
      <c r="I17" s="4">
        <f>VLOOKUP(E17,'[1]GODREJ CONSUMER'!$B$4:$C$29,2,)</f>
        <v>3</v>
      </c>
      <c r="J17" s="4">
        <f t="shared" si="0"/>
        <v>352</v>
      </c>
      <c r="K17" s="4">
        <v>20</v>
      </c>
      <c r="L17" s="4">
        <f t="shared" si="1"/>
        <v>1696.83</v>
      </c>
    </row>
    <row r="18" spans="1:12">
      <c r="A18" s="20">
        <v>15</v>
      </c>
      <c r="B18" s="6" t="s">
        <v>28</v>
      </c>
      <c r="C18" s="6" t="s">
        <v>64</v>
      </c>
      <c r="D18" s="9" t="s">
        <v>49</v>
      </c>
      <c r="E18" s="6" t="s">
        <v>3</v>
      </c>
      <c r="F18" s="6" t="s">
        <v>44</v>
      </c>
      <c r="G18" s="6">
        <v>41</v>
      </c>
      <c r="H18" s="7">
        <v>454.19</v>
      </c>
      <c r="I18" s="4">
        <f>VLOOKUP(E18,'[1]GODREJ CONSUMER'!$B$4:$C$29,2,)</f>
        <v>3</v>
      </c>
      <c r="J18" s="4">
        <f t="shared" si="0"/>
        <v>328</v>
      </c>
      <c r="K18" s="4">
        <v>20</v>
      </c>
      <c r="L18" s="4">
        <f t="shared" si="1"/>
        <v>1710.57</v>
      </c>
    </row>
    <row r="19" spans="1:12">
      <c r="A19" s="20">
        <v>16</v>
      </c>
      <c r="B19" s="6" t="s">
        <v>29</v>
      </c>
      <c r="C19" s="6" t="s">
        <v>65</v>
      </c>
      <c r="D19" s="9" t="s">
        <v>49</v>
      </c>
      <c r="E19" s="6" t="s">
        <v>5</v>
      </c>
      <c r="F19" s="6" t="s">
        <v>45</v>
      </c>
      <c r="G19" s="6">
        <v>69</v>
      </c>
      <c r="H19" s="7">
        <v>778</v>
      </c>
      <c r="I19" s="4">
        <f>VLOOKUP(E19,'[1]GODREJ CONSUMER'!$B$4:$C$29,2,)</f>
        <v>2.5</v>
      </c>
      <c r="J19" s="4">
        <f t="shared" si="0"/>
        <v>552</v>
      </c>
      <c r="K19" s="4">
        <v>20</v>
      </c>
      <c r="L19" s="4">
        <f t="shared" si="1"/>
        <v>2517</v>
      </c>
    </row>
    <row r="20" spans="1:12">
      <c r="A20" s="20">
        <v>17</v>
      </c>
      <c r="B20" s="6" t="s">
        <v>29</v>
      </c>
      <c r="C20" s="6" t="s">
        <v>66</v>
      </c>
      <c r="D20" s="9" t="s">
        <v>49</v>
      </c>
      <c r="E20" s="6" t="s">
        <v>2</v>
      </c>
      <c r="F20" s="6" t="s">
        <v>46</v>
      </c>
      <c r="G20" s="6">
        <v>5</v>
      </c>
      <c r="H20" s="7">
        <v>34.42</v>
      </c>
      <c r="I20" s="4">
        <f>VLOOKUP(E20,'[1]GODREJ CONSUMER'!$B$4:$C$29,2,)</f>
        <v>4.5</v>
      </c>
      <c r="J20" s="4">
        <f t="shared" si="0"/>
        <v>40</v>
      </c>
      <c r="K20" s="4">
        <v>20</v>
      </c>
      <c r="L20" s="4">
        <f t="shared" si="1"/>
        <v>214.89000000000001</v>
      </c>
    </row>
    <row r="21" spans="1:12">
      <c r="A21" s="20">
        <v>18</v>
      </c>
      <c r="B21" s="6" t="s">
        <v>29</v>
      </c>
      <c r="C21" s="6" t="s">
        <v>67</v>
      </c>
      <c r="D21" s="9" t="s">
        <v>49</v>
      </c>
      <c r="E21" s="6" t="s">
        <v>30</v>
      </c>
      <c r="F21" s="6" t="s">
        <v>47</v>
      </c>
      <c r="G21" s="6">
        <v>13</v>
      </c>
      <c r="H21" s="7">
        <v>83.67</v>
      </c>
      <c r="I21" s="4">
        <f>VLOOKUP(E21,'[1]GODREJ CONSUMER'!$B$4:$C$29,2,)</f>
        <v>4</v>
      </c>
      <c r="J21" s="4">
        <f t="shared" si="0"/>
        <v>104</v>
      </c>
      <c r="K21" s="4">
        <v>20</v>
      </c>
      <c r="L21" s="4">
        <f t="shared" si="1"/>
        <v>458.68</v>
      </c>
    </row>
    <row r="22" spans="1:12" s="3" customFormat="1">
      <c r="A22" s="23" t="s">
        <v>48</v>
      </c>
      <c r="B22" s="23"/>
      <c r="C22" s="23"/>
      <c r="D22" s="23"/>
      <c r="E22" s="23"/>
      <c r="F22" s="23"/>
      <c r="G22" s="23"/>
      <c r="H22" s="23"/>
      <c r="I22" s="24"/>
      <c r="J22" s="24"/>
      <c r="K22" s="24"/>
      <c r="L22" s="5">
        <f>ROUND(SUM(L4:L21),0)</f>
        <v>26645</v>
      </c>
    </row>
    <row r="23" spans="1:12" s="3" customFormat="1" ht="30" customHeight="1">
      <c r="A23" s="25" t="s">
        <v>18</v>
      </c>
      <c r="B23" s="25"/>
      <c r="C23" s="25"/>
      <c r="D23" s="25"/>
      <c r="E23" s="25"/>
      <c r="F23" s="25"/>
      <c r="G23" s="25"/>
      <c r="H23" s="25"/>
      <c r="I23" s="26"/>
      <c r="J23" s="26"/>
      <c r="K23" s="26"/>
      <c r="L23" s="26"/>
    </row>
    <row r="24" spans="1:12" s="3" customFormat="1" ht="30" customHeight="1">
      <c r="A24" s="25" t="s">
        <v>1</v>
      </c>
      <c r="B24" s="25"/>
      <c r="C24" s="25"/>
      <c r="D24" s="25"/>
      <c r="E24" s="25"/>
      <c r="F24" s="25"/>
      <c r="G24" s="25"/>
      <c r="H24" s="25"/>
      <c r="I24" s="26"/>
      <c r="J24" s="26"/>
      <c r="K24" s="26"/>
      <c r="L24" s="26"/>
    </row>
    <row r="25" spans="1:12">
      <c r="G25" s="10">
        <f>SUM(G4:G21)</f>
        <v>609</v>
      </c>
      <c r="H25" s="11">
        <f>SUM(H4:H21)</f>
        <v>6208.6999999999989</v>
      </c>
    </row>
  </sheetData>
  <mergeCells count="7">
    <mergeCell ref="A22:K22"/>
    <mergeCell ref="A23:L23"/>
    <mergeCell ref="A24:L24"/>
    <mergeCell ref="H1:L1"/>
    <mergeCell ref="H2:L2"/>
    <mergeCell ref="A1:G1"/>
    <mergeCell ref="A2:G2"/>
  </mergeCells>
  <pageMargins left="0.26" right="0.19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2024-04-10T11:38:31Z</cp:lastPrinted>
  <dcterms:created xsi:type="dcterms:W3CDTF">2024-03-04T13:04:28Z</dcterms:created>
  <dcterms:modified xsi:type="dcterms:W3CDTF">2024-04-10T14:10:53Z</dcterms:modified>
</cp:coreProperties>
</file>