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externalReferences>
    <externalReference r:id="rId3"/>
  </externalReferences>
  <definedNames>
    <definedName name="_xlnm._FilterDatabase" localSheetId="0" hidden="1">ZARDA!$A$3:$N$150</definedName>
    <definedName name="_xlnm.Print_Titles" localSheetId="0">ZARDA!$2:$3</definedName>
  </definedNames>
  <calcPr calcId="144525"/>
</workbook>
</file>

<file path=xl/calcChain.xml><?xml version="1.0" encoding="utf-8"?>
<calcChain xmlns="http://schemas.openxmlformats.org/spreadsheetml/2006/main">
  <c r="L148" i="1" l="1"/>
  <c r="G151" i="1"/>
  <c r="J147" i="1" l="1"/>
  <c r="H147" i="1"/>
  <c r="L147" i="1" s="1"/>
  <c r="J146" i="1"/>
  <c r="H146" i="1"/>
  <c r="L146" i="1" s="1"/>
  <c r="J145" i="1"/>
  <c r="H145" i="1"/>
  <c r="L145" i="1" s="1"/>
  <c r="J144" i="1"/>
  <c r="H144" i="1"/>
  <c r="L144" i="1" s="1"/>
  <c r="J143" i="1"/>
  <c r="H143" i="1"/>
  <c r="L143" i="1" s="1"/>
  <c r="J142" i="1"/>
  <c r="H142" i="1"/>
  <c r="L142" i="1" s="1"/>
  <c r="J141" i="1"/>
  <c r="H141" i="1"/>
  <c r="L141" i="1" s="1"/>
  <c r="M140" i="1"/>
  <c r="J140" i="1"/>
  <c r="H140" i="1"/>
  <c r="J139" i="1"/>
  <c r="H139" i="1"/>
  <c r="J138" i="1"/>
  <c r="H138" i="1"/>
  <c r="J137" i="1"/>
  <c r="H137" i="1"/>
  <c r="L137" i="1" s="1"/>
  <c r="M136" i="1"/>
  <c r="J136" i="1"/>
  <c r="H136" i="1"/>
  <c r="L136" i="1" s="1"/>
  <c r="J135" i="1"/>
  <c r="H135" i="1"/>
  <c r="L135" i="1" s="1"/>
  <c r="M134" i="1"/>
  <c r="J134" i="1"/>
  <c r="H134" i="1"/>
  <c r="J133" i="1"/>
  <c r="H133" i="1"/>
  <c r="J132" i="1"/>
  <c r="H132" i="1"/>
  <c r="L132" i="1" s="1"/>
  <c r="J131" i="1"/>
  <c r="H131" i="1"/>
  <c r="L131" i="1" s="1"/>
  <c r="M130" i="1"/>
  <c r="J130" i="1"/>
  <c r="H130" i="1"/>
  <c r="L130" i="1" s="1"/>
  <c r="M129" i="1"/>
  <c r="J129" i="1"/>
  <c r="H129" i="1"/>
  <c r="L129" i="1" s="1"/>
  <c r="J128" i="1"/>
  <c r="H128" i="1"/>
  <c r="L128" i="1" s="1"/>
  <c r="J127" i="1"/>
  <c r="H127" i="1"/>
  <c r="L127" i="1" s="1"/>
  <c r="J126" i="1"/>
  <c r="H126" i="1"/>
  <c r="L126" i="1" s="1"/>
  <c r="J125" i="1"/>
  <c r="H125" i="1"/>
  <c r="L125" i="1" s="1"/>
  <c r="J124" i="1"/>
  <c r="H124" i="1"/>
  <c r="L124" i="1" s="1"/>
  <c r="J123" i="1"/>
  <c r="H123" i="1"/>
  <c r="L123" i="1" s="1"/>
  <c r="J122" i="1"/>
  <c r="H122" i="1"/>
  <c r="L122" i="1" s="1"/>
  <c r="J121" i="1"/>
  <c r="H121" i="1"/>
  <c r="L121" i="1" s="1"/>
  <c r="J120" i="1"/>
  <c r="H120" i="1"/>
  <c r="L120" i="1" s="1"/>
  <c r="J119" i="1"/>
  <c r="H119" i="1"/>
  <c r="L119" i="1" s="1"/>
  <c r="J118" i="1"/>
  <c r="H118" i="1"/>
  <c r="L118" i="1" s="1"/>
  <c r="J117" i="1"/>
  <c r="H117" i="1"/>
  <c r="L117" i="1" s="1"/>
  <c r="J116" i="1"/>
  <c r="H116" i="1"/>
  <c r="L116" i="1" s="1"/>
  <c r="J115" i="1"/>
  <c r="H115" i="1"/>
  <c r="L115" i="1" s="1"/>
  <c r="J114" i="1"/>
  <c r="H114" i="1"/>
  <c r="L114" i="1" s="1"/>
  <c r="J113" i="1"/>
  <c r="H113" i="1"/>
  <c r="L113" i="1" s="1"/>
  <c r="J112" i="1"/>
  <c r="H112" i="1"/>
  <c r="L112" i="1" s="1"/>
  <c r="J111" i="1"/>
  <c r="H111" i="1"/>
  <c r="L111" i="1" s="1"/>
  <c r="J110" i="1"/>
  <c r="H110" i="1"/>
  <c r="L110" i="1" s="1"/>
  <c r="J109" i="1"/>
  <c r="H109" i="1"/>
  <c r="L109" i="1" s="1"/>
  <c r="J108" i="1"/>
  <c r="H108" i="1"/>
  <c r="L108" i="1" s="1"/>
  <c r="J107" i="1"/>
  <c r="H107" i="1"/>
  <c r="L107" i="1" s="1"/>
  <c r="J106" i="1"/>
  <c r="H106" i="1"/>
  <c r="L106" i="1" s="1"/>
  <c r="J105" i="1"/>
  <c r="H105" i="1"/>
  <c r="L105" i="1" s="1"/>
  <c r="J104" i="1"/>
  <c r="H104" i="1"/>
  <c r="L104" i="1" s="1"/>
  <c r="J103" i="1"/>
  <c r="H103" i="1"/>
  <c r="L103" i="1" s="1"/>
  <c r="J102" i="1"/>
  <c r="H102" i="1"/>
  <c r="L102" i="1" s="1"/>
  <c r="J101" i="1"/>
  <c r="H101" i="1"/>
  <c r="L101" i="1" s="1"/>
  <c r="J100" i="1"/>
  <c r="H100" i="1"/>
  <c r="L100" i="1" s="1"/>
  <c r="J99" i="1"/>
  <c r="H99" i="1"/>
  <c r="L99" i="1" s="1"/>
  <c r="J98" i="1"/>
  <c r="H98" i="1"/>
  <c r="L98" i="1" s="1"/>
  <c r="J97" i="1"/>
  <c r="H97" i="1"/>
  <c r="L97" i="1" s="1"/>
  <c r="J96" i="1"/>
  <c r="H96" i="1"/>
  <c r="L96" i="1" s="1"/>
  <c r="J95" i="1"/>
  <c r="H95" i="1"/>
  <c r="L95" i="1" s="1"/>
  <c r="J94" i="1"/>
  <c r="H94" i="1"/>
  <c r="L94" i="1" s="1"/>
  <c r="J93" i="1"/>
  <c r="H93" i="1"/>
  <c r="L93" i="1" s="1"/>
  <c r="J92" i="1"/>
  <c r="H92" i="1"/>
  <c r="L92" i="1" s="1"/>
  <c r="J91" i="1"/>
  <c r="H91" i="1"/>
  <c r="L91" i="1" s="1"/>
  <c r="J90" i="1"/>
  <c r="H90" i="1"/>
  <c r="L90" i="1" s="1"/>
  <c r="J89" i="1"/>
  <c r="H89" i="1"/>
  <c r="L89" i="1" s="1"/>
  <c r="J88" i="1"/>
  <c r="H88" i="1"/>
  <c r="L88" i="1" s="1"/>
  <c r="J87" i="1"/>
  <c r="H87" i="1"/>
  <c r="L87" i="1" s="1"/>
  <c r="J86" i="1"/>
  <c r="H86" i="1"/>
  <c r="L86" i="1" s="1"/>
  <c r="J85" i="1"/>
  <c r="H85" i="1"/>
  <c r="L85" i="1" s="1"/>
  <c r="J84" i="1"/>
  <c r="H84" i="1"/>
  <c r="L84" i="1" s="1"/>
  <c r="J83" i="1"/>
  <c r="H83" i="1"/>
  <c r="L83" i="1" s="1"/>
  <c r="J82" i="1"/>
  <c r="H82" i="1"/>
  <c r="L82" i="1" s="1"/>
  <c r="J81" i="1"/>
  <c r="H81" i="1"/>
  <c r="L81" i="1" s="1"/>
  <c r="J80" i="1"/>
  <c r="H80" i="1"/>
  <c r="L80" i="1" s="1"/>
  <c r="J79" i="1"/>
  <c r="H79" i="1"/>
  <c r="L79" i="1" s="1"/>
  <c r="M78" i="1"/>
  <c r="J78" i="1"/>
  <c r="H78" i="1"/>
  <c r="J77" i="1"/>
  <c r="H77" i="1"/>
  <c r="J76" i="1"/>
  <c r="H76" i="1"/>
  <c r="J75" i="1"/>
  <c r="H75" i="1"/>
  <c r="J74" i="1"/>
  <c r="H74" i="1"/>
  <c r="J73" i="1"/>
  <c r="H73" i="1"/>
  <c r="J72" i="1"/>
  <c r="H72" i="1"/>
  <c r="J71" i="1"/>
  <c r="H71" i="1"/>
  <c r="J70" i="1"/>
  <c r="H70" i="1"/>
  <c r="J69" i="1"/>
  <c r="H69" i="1"/>
  <c r="J68" i="1"/>
  <c r="H68" i="1"/>
  <c r="J67" i="1"/>
  <c r="H67" i="1"/>
  <c r="J66" i="1"/>
  <c r="H66" i="1"/>
  <c r="J65" i="1"/>
  <c r="H65" i="1"/>
  <c r="J64" i="1"/>
  <c r="H64" i="1"/>
  <c r="J63" i="1"/>
  <c r="H63" i="1"/>
  <c r="J62" i="1"/>
  <c r="H62" i="1"/>
  <c r="J61" i="1"/>
  <c r="H61" i="1"/>
  <c r="J60" i="1"/>
  <c r="H60" i="1"/>
  <c r="J59" i="1"/>
  <c r="H59" i="1"/>
  <c r="J58" i="1"/>
  <c r="H58" i="1"/>
  <c r="J57" i="1"/>
  <c r="H57" i="1"/>
  <c r="J56" i="1"/>
  <c r="H56" i="1"/>
  <c r="J55" i="1"/>
  <c r="H55" i="1"/>
  <c r="J54" i="1"/>
  <c r="H54" i="1"/>
  <c r="J53" i="1"/>
  <c r="H53" i="1"/>
  <c r="J52" i="1"/>
  <c r="H52" i="1"/>
  <c r="J51" i="1"/>
  <c r="H51" i="1"/>
  <c r="J50" i="1"/>
  <c r="H50" i="1"/>
  <c r="J49" i="1"/>
  <c r="H49" i="1"/>
  <c r="J48" i="1"/>
  <c r="H48" i="1"/>
  <c r="J47" i="1"/>
  <c r="H47" i="1"/>
  <c r="J46" i="1"/>
  <c r="H46" i="1"/>
  <c r="J45" i="1"/>
  <c r="H45" i="1"/>
  <c r="M44" i="1"/>
  <c r="J44" i="1"/>
  <c r="H44" i="1"/>
  <c r="L44" i="1" s="1"/>
  <c r="J43" i="1"/>
  <c r="H43" i="1"/>
  <c r="L43" i="1" s="1"/>
  <c r="J42" i="1"/>
  <c r="H42" i="1"/>
  <c r="L42" i="1" s="1"/>
  <c r="J41" i="1"/>
  <c r="H41" i="1"/>
  <c r="L41" i="1" s="1"/>
  <c r="J40" i="1"/>
  <c r="H40" i="1"/>
  <c r="L40" i="1" s="1"/>
  <c r="J39" i="1"/>
  <c r="H39" i="1"/>
  <c r="L39" i="1" s="1"/>
  <c r="J38" i="1"/>
  <c r="H38" i="1"/>
  <c r="L38" i="1" s="1"/>
  <c r="J37" i="1"/>
  <c r="H37" i="1"/>
  <c r="L37" i="1" s="1"/>
  <c r="J36" i="1"/>
  <c r="H36" i="1"/>
  <c r="L36" i="1" s="1"/>
  <c r="J35" i="1"/>
  <c r="H35" i="1"/>
  <c r="L35" i="1" s="1"/>
  <c r="J34" i="1"/>
  <c r="H34" i="1"/>
  <c r="L34" i="1" s="1"/>
  <c r="J33" i="1"/>
  <c r="H33" i="1"/>
  <c r="L33" i="1" s="1"/>
  <c r="J32" i="1"/>
  <c r="H32" i="1"/>
  <c r="L32" i="1" s="1"/>
  <c r="J31" i="1"/>
  <c r="H31" i="1"/>
  <c r="L31" i="1" s="1"/>
  <c r="J30" i="1"/>
  <c r="H30" i="1"/>
  <c r="L30" i="1" s="1"/>
  <c r="J29" i="1"/>
  <c r="H29" i="1"/>
  <c r="L29" i="1" s="1"/>
  <c r="J28" i="1"/>
  <c r="H28" i="1"/>
  <c r="L28" i="1" s="1"/>
  <c r="J27" i="1"/>
  <c r="H27" i="1"/>
  <c r="L27" i="1" s="1"/>
  <c r="J26" i="1"/>
  <c r="H26" i="1"/>
  <c r="L26" i="1" s="1"/>
  <c r="J25" i="1"/>
  <c r="H25" i="1"/>
  <c r="L25" i="1" s="1"/>
  <c r="J24" i="1"/>
  <c r="H24" i="1"/>
  <c r="L24" i="1" s="1"/>
  <c r="J23" i="1"/>
  <c r="H23" i="1"/>
  <c r="L23" i="1" s="1"/>
  <c r="J22" i="1"/>
  <c r="H22" i="1"/>
  <c r="L22" i="1" s="1"/>
  <c r="J21" i="1"/>
  <c r="H21" i="1"/>
  <c r="L21" i="1" s="1"/>
  <c r="J20" i="1"/>
  <c r="H20" i="1"/>
  <c r="L20" i="1" s="1"/>
  <c r="J19" i="1"/>
  <c r="H19" i="1"/>
  <c r="L19" i="1" s="1"/>
  <c r="J18" i="1"/>
  <c r="H18" i="1"/>
  <c r="L18" i="1" s="1"/>
  <c r="J17" i="1"/>
  <c r="H17" i="1"/>
  <c r="L17" i="1" s="1"/>
  <c r="J16" i="1"/>
  <c r="H16" i="1"/>
  <c r="L16" i="1" s="1"/>
  <c r="J15" i="1"/>
  <c r="H15" i="1"/>
  <c r="L15" i="1" s="1"/>
  <c r="J14" i="1"/>
  <c r="H14" i="1"/>
  <c r="L14" i="1" s="1"/>
  <c r="J13" i="1"/>
  <c r="H13" i="1"/>
  <c r="L13" i="1" s="1"/>
  <c r="J12" i="1"/>
  <c r="H12" i="1"/>
  <c r="L12" i="1" s="1"/>
  <c r="J11" i="1"/>
  <c r="H11" i="1"/>
  <c r="L11" i="1" s="1"/>
  <c r="J10" i="1"/>
  <c r="H10" i="1"/>
  <c r="L10" i="1" s="1"/>
  <c r="J9" i="1"/>
  <c r="H9" i="1"/>
  <c r="L9" i="1" s="1"/>
  <c r="J8" i="1"/>
  <c r="H8" i="1"/>
  <c r="L8" i="1" s="1"/>
  <c r="J7" i="1"/>
  <c r="H7" i="1"/>
  <c r="L7" i="1" s="1"/>
  <c r="J6" i="1"/>
  <c r="H6" i="1"/>
  <c r="L6" i="1" s="1"/>
  <c r="J5" i="1"/>
  <c r="H5" i="1"/>
  <c r="L5" i="1" s="1"/>
  <c r="J4" i="1"/>
  <c r="H4" i="1"/>
  <c r="L4" i="1" s="1"/>
  <c r="L133" i="1" l="1"/>
  <c r="L138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134" i="1"/>
  <c r="L139" i="1"/>
  <c r="L140" i="1"/>
  <c r="K4" i="2" l="1"/>
  <c r="I4" i="2"/>
  <c r="M4" i="2" s="1"/>
  <c r="K3" i="2"/>
  <c r="I3" i="2"/>
  <c r="M3" i="2" s="1"/>
</calcChain>
</file>

<file path=xl/sharedStrings.xml><?xml version="1.0" encoding="utf-8"?>
<sst xmlns="http://schemas.openxmlformats.org/spreadsheetml/2006/main" count="911" uniqueCount="440">
  <si>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</si>
  <si>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</si>
  <si>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</si>
  <si>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</si>
  <si>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</si>
  <si>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</si>
  <si>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</si>
  <si>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</si>
  <si>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DD.CH.</t>
  </si>
  <si>
    <t>Kindly, verify &amp; confirm within 7 days.
GST to be paid by Consignor under Reverse Charge Mechanism(RCM) as per GST.</t>
  </si>
  <si>
    <t>INVOICE
PRAGATI LOGISTICS,  SAMANTA SAHI KHUNTIA LANE,8984191006
GST No: 21AGHPB9356M1Z9</t>
  </si>
  <si>
    <t>AMT.</t>
  </si>
  <si>
    <t>CTC</t>
  </si>
  <si>
    <t>JALESWAR</t>
  </si>
  <si>
    <t>NIMAPARA</t>
  </si>
  <si>
    <t>BARIPADA</t>
  </si>
  <si>
    <t>KHURDA</t>
  </si>
  <si>
    <t>CHANDPUR</t>
  </si>
  <si>
    <t>JATNI</t>
  </si>
  <si>
    <t>MARKONA</t>
  </si>
  <si>
    <t>SINGLA</t>
  </si>
  <si>
    <t>BHADRAK</t>
  </si>
  <si>
    <t>NAYAGARH</t>
  </si>
  <si>
    <t>PURI</t>
  </si>
  <si>
    <t>BALASORE</t>
  </si>
  <si>
    <t>SL.</t>
  </si>
  <si>
    <t>LR NO.</t>
  </si>
  <si>
    <t>INV. NO.</t>
  </si>
  <si>
    <t>REMARKS</t>
  </si>
  <si>
    <t>KEONJHAR</t>
  </si>
  <si>
    <t>BALUGAON</t>
  </si>
  <si>
    <t>SORO</t>
  </si>
  <si>
    <t>RAJ SUNAKHALA</t>
  </si>
  <si>
    <t>SINGHPUR</t>
  </si>
  <si>
    <t>KUPARI</t>
  </si>
  <si>
    <t>KONARK</t>
  </si>
  <si>
    <t>MANGALPUR</t>
  </si>
  <si>
    <t xml:space="preserve">To,
M/S GOPAL AROMATIC PRIVATE LIMITED
Address: 1094/ 1095, IPICOL CHHAK, KHAIRA,
 P.O. : JAGATPUR, CUTTACK-754021, MOBILE : 9437516175
GST No: 21AAICG5921D1Z2
</t>
  </si>
  <si>
    <t>ANANTAPUR</t>
  </si>
  <si>
    <t>AUL</t>
  </si>
  <si>
    <t>JHINEI</t>
  </si>
  <si>
    <t>RAIRANGPUR</t>
  </si>
  <si>
    <t>JODA</t>
  </si>
  <si>
    <t>NIALI</t>
  </si>
  <si>
    <t>DHENKIKOTE</t>
  </si>
  <si>
    <t>ATHAGARH</t>
  </si>
  <si>
    <t>PARTY NAME</t>
  </si>
  <si>
    <t>PANKAJA TRADERS</t>
  </si>
  <si>
    <t>MAA TARINI AGENCY</t>
  </si>
  <si>
    <t>PAYAL TRADING</t>
  </si>
  <si>
    <t>PURI ENTERPRISES</t>
  </si>
  <si>
    <t>DEBASHIS ENTERPRISES</t>
  </si>
  <si>
    <t>KALPANA ENTERPRISES</t>
  </si>
  <si>
    <t>SUBHA STORE</t>
  </si>
  <si>
    <t xml:space="preserve">JAROOL ENTERPRISES </t>
  </si>
  <si>
    <t>SANJAY AND COMPANY</t>
  </si>
  <si>
    <t>SHREE GANESH BHANDAR</t>
  </si>
  <si>
    <t>BIMALA TRADERS</t>
  </si>
  <si>
    <t>MAA DAKHINAKALI TRADERS</t>
  </si>
  <si>
    <t>MAHIMA TRADERS</t>
  </si>
  <si>
    <t>ARCHANA TRADERS</t>
  </si>
  <si>
    <t>KAMALA ENTERPRISES</t>
  </si>
  <si>
    <t>MAA TARINI ENTERPRISES</t>
  </si>
  <si>
    <t>HARAGOURI VERIETY STORE</t>
  </si>
  <si>
    <t>JAGANATH TRADERS</t>
  </si>
  <si>
    <t>JOYGURU BHANDAR</t>
  </si>
  <si>
    <t>DEEPAK TRADERS</t>
  </si>
  <si>
    <t>RAJA TRADERS</t>
  </si>
  <si>
    <t>GANAPATI AGENCY</t>
  </si>
  <si>
    <t>SRIRAM ENTERPRISES</t>
  </si>
  <si>
    <t>DEEPAK STORE</t>
  </si>
  <si>
    <t>NILACHAL MARKETING</t>
  </si>
  <si>
    <t>JAISWAL AGENCY</t>
  </si>
  <si>
    <t>MOHAPATRA VERIETY STORE</t>
  </si>
  <si>
    <t>CHAKADOLA TRADING</t>
  </si>
  <si>
    <t>DHALAPATHAR</t>
  </si>
  <si>
    <t>CHHATIA</t>
  </si>
  <si>
    <t>ARADHYA TRADERS</t>
  </si>
  <si>
    <t>MAA KALI ENTERPRISES</t>
  </si>
  <si>
    <t>CHANDANPUR</t>
  </si>
  <si>
    <t>04/7/2025</t>
  </si>
  <si>
    <t>PL/JA/06507</t>
  </si>
  <si>
    <t>0842</t>
  </si>
  <si>
    <t>NURTANGA</t>
  </si>
  <si>
    <t>SRIKRISHNA AGENCY</t>
  </si>
  <si>
    <t>PL/JA/06508</t>
  </si>
  <si>
    <t>0841</t>
  </si>
  <si>
    <t>KAUSHIK ENTERPRISES</t>
  </si>
  <si>
    <t>KHUSHI STORE</t>
  </si>
  <si>
    <t>SUPREME ENTERPRISES</t>
  </si>
  <si>
    <t>MAA NARAYANI</t>
  </si>
  <si>
    <t>CHANDANESWAR</t>
  </si>
  <si>
    <t>PARTY DELIVERY (PARTY TAKE MATERIALS IN OUR JAGATPUR GODOWN)</t>
  </si>
  <si>
    <t>JAGANNATH TRADERS</t>
  </si>
  <si>
    <t>BERHAMPUR</t>
  </si>
  <si>
    <t>SHIVAM TRADERS</t>
  </si>
  <si>
    <t>JEYPORE</t>
  </si>
  <si>
    <t>JARKA</t>
  </si>
  <si>
    <t>MAHALAXMI AGENCY</t>
  </si>
  <si>
    <t xml:space="preserve">MANDAL AGENCY </t>
  </si>
  <si>
    <t>PANIGRAHI VERIETY STORE</t>
  </si>
  <si>
    <t>PANIKOILI</t>
  </si>
  <si>
    <t>JAGANNATH GENERAL STORE</t>
  </si>
  <si>
    <t>SRI RAM BHANDAR</t>
  </si>
  <si>
    <t>PRACHETASH PATTANAIK</t>
  </si>
  <si>
    <t>SHREE JAGANNATH TRADERS</t>
  </si>
  <si>
    <t>PARALAKHEMUNDI</t>
  </si>
  <si>
    <t>K M R TRADERS</t>
  </si>
  <si>
    <t>GURUDEV MARKETING</t>
  </si>
  <si>
    <t>11/11/2025</t>
  </si>
  <si>
    <t>PL/JA/14046</t>
  </si>
  <si>
    <t>1963</t>
  </si>
  <si>
    <t>PL/JA/14051</t>
  </si>
  <si>
    <t>1966</t>
  </si>
  <si>
    <t>PL/JA/14055</t>
  </si>
  <si>
    <t>1964</t>
  </si>
  <si>
    <t>MANDAL AGENCY</t>
  </si>
  <si>
    <t>PL/JA/14056</t>
  </si>
  <si>
    <t>1965</t>
  </si>
  <si>
    <t>13/11/2025</t>
  </si>
  <si>
    <t>PL/JA/14125</t>
  </si>
  <si>
    <t>1985</t>
  </si>
  <si>
    <t>SARANAKUL</t>
  </si>
  <si>
    <t>MAHAVIR TRADERS</t>
  </si>
  <si>
    <t>PL/JA/14126</t>
  </si>
  <si>
    <t>1986</t>
  </si>
  <si>
    <t>PL/JA/14138</t>
  </si>
  <si>
    <t>1984</t>
  </si>
  <si>
    <t>15/11/2025</t>
  </si>
  <si>
    <t>PL/JA/14226</t>
  </si>
  <si>
    <t>1991</t>
  </si>
  <si>
    <t>PL/JA/14227</t>
  </si>
  <si>
    <t>1993</t>
  </si>
  <si>
    <t>PL/JA/14232</t>
  </si>
  <si>
    <t>1994</t>
  </si>
  <si>
    <t>VIMAL AGENCIES</t>
  </si>
  <si>
    <t>PL/JA/14275</t>
  </si>
  <si>
    <t>1990</t>
  </si>
  <si>
    <t>DOKI SATYA NARAYANA SUBUDHI</t>
  </si>
  <si>
    <t>PL/JA/14298</t>
  </si>
  <si>
    <t>1992</t>
  </si>
  <si>
    <t>18/11/2025</t>
  </si>
  <si>
    <t>PL/JA/14377</t>
  </si>
  <si>
    <t>2012</t>
  </si>
  <si>
    <t>R A M TRADERS</t>
  </si>
  <si>
    <t>PL/JA/14378</t>
  </si>
  <si>
    <t>2010</t>
  </si>
  <si>
    <t>PL/JA/14380</t>
  </si>
  <si>
    <t>2009</t>
  </si>
  <si>
    <t>PL/JA/14381</t>
  </si>
  <si>
    <t>2006</t>
  </si>
  <si>
    <t>PL/JA/14382</t>
  </si>
  <si>
    <t>2005</t>
  </si>
  <si>
    <t>PL/JA/14384</t>
  </si>
  <si>
    <t>2004</t>
  </si>
  <si>
    <t>PL/JA/14385</t>
  </si>
  <si>
    <t>2011</t>
  </si>
  <si>
    <t>PL/JA/14386</t>
  </si>
  <si>
    <t>2007</t>
  </si>
  <si>
    <t>PL/JA/14387</t>
  </si>
  <si>
    <t>2008</t>
  </si>
  <si>
    <t>PL/JA/14392</t>
  </si>
  <si>
    <t>2003</t>
  </si>
  <si>
    <t>19/11/2025</t>
  </si>
  <si>
    <t>PL/JA/14439</t>
  </si>
  <si>
    <t>2018</t>
  </si>
  <si>
    <t>PL/JA/14441</t>
  </si>
  <si>
    <t>2016</t>
  </si>
  <si>
    <t>DURGA AGENCIES</t>
  </si>
  <si>
    <t>PL/JA/14442</t>
  </si>
  <si>
    <t>2015</t>
  </si>
  <si>
    <t>SMRUTI  AGENCIES</t>
  </si>
  <si>
    <t>PL/JA/14443</t>
  </si>
  <si>
    <t>2014</t>
  </si>
  <si>
    <t>PL/JA/14444</t>
  </si>
  <si>
    <t>2017</t>
  </si>
  <si>
    <t>PL/JA/14445</t>
  </si>
  <si>
    <t>2019</t>
  </si>
  <si>
    <t>PL/JA/14446</t>
  </si>
  <si>
    <t>2020</t>
  </si>
  <si>
    <t>21/11/2025</t>
  </si>
  <si>
    <t>PL/JA/14548</t>
  </si>
  <si>
    <t>2037</t>
  </si>
  <si>
    <t>PL/JA/14550</t>
  </si>
  <si>
    <t>2036</t>
  </si>
  <si>
    <t>JAJPUR ROAD</t>
  </si>
  <si>
    <t>MOHAN ZARDA AND VERIETY STORE</t>
  </si>
  <si>
    <t>PL/JA/14584</t>
  </si>
  <si>
    <t>2033</t>
  </si>
  <si>
    <t>PL/JA/14585</t>
  </si>
  <si>
    <t>2035</t>
  </si>
  <si>
    <t>PL/JA/14586</t>
  </si>
  <si>
    <t>2034</t>
  </si>
  <si>
    <t>22/11/2025</t>
  </si>
  <si>
    <t>PL/JA/14633</t>
  </si>
  <si>
    <t>2046</t>
  </si>
  <si>
    <t>PL/JA/14646</t>
  </si>
  <si>
    <t>2048</t>
  </si>
  <si>
    <t>PL/JA/14648</t>
  </si>
  <si>
    <t>2047</t>
  </si>
  <si>
    <t>25/11/2025</t>
  </si>
  <si>
    <t>PL/JA/14713</t>
  </si>
  <si>
    <t>2057</t>
  </si>
  <si>
    <t>PL/JA/14714</t>
  </si>
  <si>
    <t>2054</t>
  </si>
  <si>
    <t>PL/JA/14715</t>
  </si>
  <si>
    <t>2053</t>
  </si>
  <si>
    <t>PL/JA/14729</t>
  </si>
  <si>
    <t>2056</t>
  </si>
  <si>
    <t>PL/JA/14730</t>
  </si>
  <si>
    <t>2055</t>
  </si>
  <si>
    <t>PL/JA/14757</t>
  </si>
  <si>
    <t>2065</t>
  </si>
  <si>
    <t>PL/JA/14758</t>
  </si>
  <si>
    <t>2063</t>
  </si>
  <si>
    <t>TARINI VERIETY STORE</t>
  </si>
  <si>
    <t>PL/JA/14759</t>
  </si>
  <si>
    <t>2067</t>
  </si>
  <si>
    <t>PL/JA/14760</t>
  </si>
  <si>
    <t>2066</t>
  </si>
  <si>
    <t>PL/JA/14785</t>
  </si>
  <si>
    <t>2064</t>
  </si>
  <si>
    <t>26/11/2025</t>
  </si>
  <si>
    <t>PL/JA/14810</t>
  </si>
  <si>
    <t>2073</t>
  </si>
  <si>
    <t>PL/JA/14832</t>
  </si>
  <si>
    <t>2080</t>
  </si>
  <si>
    <t>PL/JA/14848</t>
  </si>
  <si>
    <t>2077</t>
  </si>
  <si>
    <t>PL/JA/14857</t>
  </si>
  <si>
    <t>2083</t>
  </si>
  <si>
    <t>PL/JA/14858</t>
  </si>
  <si>
    <t>2078</t>
  </si>
  <si>
    <t>PL/JA/14859</t>
  </si>
  <si>
    <t>2076</t>
  </si>
  <si>
    <t>NEMALO</t>
  </si>
  <si>
    <t>SRI ACHYUTA ENTERPRISES</t>
  </si>
  <si>
    <t>PL/JA/14860</t>
  </si>
  <si>
    <t>2074</t>
  </si>
  <si>
    <t>PL/JA/14861</t>
  </si>
  <si>
    <t>2075</t>
  </si>
  <si>
    <t>PL/JA/14862</t>
  </si>
  <si>
    <t>2084</t>
  </si>
  <si>
    <t>PL/JA/14863</t>
  </si>
  <si>
    <t>2081</t>
  </si>
  <si>
    <t>PL/JA/14864</t>
  </si>
  <si>
    <t>2082</t>
  </si>
  <si>
    <t>PL/JA/14868</t>
  </si>
  <si>
    <t>2079</t>
  </si>
  <si>
    <t>28/11/2025</t>
  </si>
  <si>
    <t>PL/JA/14915</t>
  </si>
  <si>
    <t>2095</t>
  </si>
  <si>
    <t>PL/JA/14920</t>
  </si>
  <si>
    <t>2096</t>
  </si>
  <si>
    <t>PL/JA/14924</t>
  </si>
  <si>
    <t>2098</t>
  </si>
  <si>
    <t>MATIAPADA</t>
  </si>
  <si>
    <t>PL/JA/14925</t>
  </si>
  <si>
    <t>2106</t>
  </si>
  <si>
    <t>PL/JA/14926</t>
  </si>
  <si>
    <t>2107</t>
  </si>
  <si>
    <t>PL/JA/14927</t>
  </si>
  <si>
    <t>2105</t>
  </si>
  <si>
    <t>PL/JA/14928</t>
  </si>
  <si>
    <t>2103</t>
  </si>
  <si>
    <t>PL/JA/14929</t>
  </si>
  <si>
    <t>2104</t>
  </si>
  <si>
    <t>PL/JA/14930</t>
  </si>
  <si>
    <t>2108</t>
  </si>
  <si>
    <t>PL/JA/14931</t>
  </si>
  <si>
    <t>2109</t>
  </si>
  <si>
    <t>PL/JA/14937</t>
  </si>
  <si>
    <t>2122</t>
  </si>
  <si>
    <t>PL/JA/14938</t>
  </si>
  <si>
    <t>2121</t>
  </si>
  <si>
    <t>PL/JA/14941</t>
  </si>
  <si>
    <t>2097</t>
  </si>
  <si>
    <t>PL/JA/14943</t>
  </si>
  <si>
    <t>2129</t>
  </si>
  <si>
    <t>PL/JA/14944</t>
  </si>
  <si>
    <t>2100</t>
  </si>
  <si>
    <t>PL/JA/14947</t>
  </si>
  <si>
    <t>2102</t>
  </si>
  <si>
    <t>PL/JA/14948</t>
  </si>
  <si>
    <t>2099</t>
  </si>
  <si>
    <t>PL/JA/14949</t>
  </si>
  <si>
    <t>2101</t>
  </si>
  <si>
    <t>PL/JA/14950</t>
  </si>
  <si>
    <t>2128</t>
  </si>
  <si>
    <t>PL/JA/14951</t>
  </si>
  <si>
    <t>2131</t>
  </si>
  <si>
    <t>PL/JA/14952</t>
  </si>
  <si>
    <t>2130</t>
  </si>
  <si>
    <t>PL/JA/14953</t>
  </si>
  <si>
    <t>2125</t>
  </si>
  <si>
    <t>PL/JA/14954</t>
  </si>
  <si>
    <t>2127</t>
  </si>
  <si>
    <t>PL/JA/14955</t>
  </si>
  <si>
    <t>2126</t>
  </si>
  <si>
    <t>PL/JA/14968</t>
  </si>
  <si>
    <t>2139</t>
  </si>
  <si>
    <t>PL/JA/14969</t>
  </si>
  <si>
    <t>2138</t>
  </si>
  <si>
    <t>PL/JA/14970</t>
  </si>
  <si>
    <t>2141</t>
  </si>
  <si>
    <t>PL/JA/14971</t>
  </si>
  <si>
    <t>2142</t>
  </si>
  <si>
    <t>PL/JA/14972</t>
  </si>
  <si>
    <t>2140</t>
  </si>
  <si>
    <t>PL/JA/14973</t>
  </si>
  <si>
    <t>2144</t>
  </si>
  <si>
    <t>PL/JA/14974</t>
  </si>
  <si>
    <t>2146</t>
  </si>
  <si>
    <t>MAA BIRAJA TRADERS</t>
  </si>
  <si>
    <t>PL/JA/14975</t>
  </si>
  <si>
    <t>2147</t>
  </si>
  <si>
    <t>PL/JA/14976</t>
  </si>
  <si>
    <t>2145</t>
  </si>
  <si>
    <t>PL/JA/14987</t>
  </si>
  <si>
    <t>2124</t>
  </si>
  <si>
    <t>PL/JA/14988</t>
  </si>
  <si>
    <t>2123</t>
  </si>
  <si>
    <t>PL/JA/14999</t>
  </si>
  <si>
    <t>2132</t>
  </si>
  <si>
    <t>DASPALLA</t>
  </si>
  <si>
    <t>SAI SHRISTY</t>
  </si>
  <si>
    <t>PL/JA/15000</t>
  </si>
  <si>
    <t>2151</t>
  </si>
  <si>
    <t>PHULBANI</t>
  </si>
  <si>
    <t>HARIOM TRADERS</t>
  </si>
  <si>
    <t>PL/JA/15001</t>
  </si>
  <si>
    <t>2152</t>
  </si>
  <si>
    <t>PL/JA/15012</t>
  </si>
  <si>
    <t>2134</t>
  </si>
  <si>
    <t>PL/JA/15013</t>
  </si>
  <si>
    <t>2133</t>
  </si>
  <si>
    <t>PL/JA/15018</t>
  </si>
  <si>
    <t>2143</t>
  </si>
  <si>
    <t>PL/JA/15092</t>
  </si>
  <si>
    <t>2154</t>
  </si>
  <si>
    <t>PL/JA/15431</t>
  </si>
  <si>
    <t>2148</t>
  </si>
  <si>
    <t>BOUDH</t>
  </si>
  <si>
    <t>BABULI SAHU</t>
  </si>
  <si>
    <t>PL/JA/15432</t>
  </si>
  <si>
    <t>2149</t>
  </si>
  <si>
    <t>PL/JA/15434</t>
  </si>
  <si>
    <t>2150</t>
  </si>
  <si>
    <t>29/11/2025</t>
  </si>
  <si>
    <t>PL/JA/15008</t>
  </si>
  <si>
    <t>2181</t>
  </si>
  <si>
    <t>PL/JA/15009</t>
  </si>
  <si>
    <t>2180</t>
  </si>
  <si>
    <t>PL/JA/15029</t>
  </si>
  <si>
    <t>2207</t>
  </si>
  <si>
    <t>PL/JA/15030</t>
  </si>
  <si>
    <t>2204</t>
  </si>
  <si>
    <t>PL/JA/15032</t>
  </si>
  <si>
    <t>2203</t>
  </si>
  <si>
    <t>PL/JA/15034</t>
  </si>
  <si>
    <t>2202</t>
  </si>
  <si>
    <t>PL/JA/15035</t>
  </si>
  <si>
    <t>2201</t>
  </si>
  <si>
    <t>PL/JA/15039</t>
  </si>
  <si>
    <t>2206</t>
  </si>
  <si>
    <t>PL/JA/15040</t>
  </si>
  <si>
    <t>2205</t>
  </si>
  <si>
    <t>PL/JA/15046</t>
  </si>
  <si>
    <t>2153</t>
  </si>
  <si>
    <t>NILAGIRI</t>
  </si>
  <si>
    <t>PL/JA/15047</t>
  </si>
  <si>
    <t>2184</t>
  </si>
  <si>
    <t>PL/JA/15048</t>
  </si>
  <si>
    <t>2185</t>
  </si>
  <si>
    <t>PL/JA/15050</t>
  </si>
  <si>
    <t>2175</t>
  </si>
  <si>
    <t>NAYAHATA</t>
  </si>
  <si>
    <t>PL/JA/15051</t>
  </si>
  <si>
    <t>2174</t>
  </si>
  <si>
    <t>PL/JA/15052</t>
  </si>
  <si>
    <t>2197</t>
  </si>
  <si>
    <t>PL/JA/15053</t>
  </si>
  <si>
    <t>2196</t>
  </si>
  <si>
    <t>PL/JA/15054</t>
  </si>
  <si>
    <t>2199</t>
  </si>
  <si>
    <t>JOGESWARPUR</t>
  </si>
  <si>
    <t>PL/JA/15055</t>
  </si>
  <si>
    <t>2198</t>
  </si>
  <si>
    <t>PL/JA/15056</t>
  </si>
  <si>
    <t>2200</t>
  </si>
  <si>
    <t>PL/JA/15074</t>
  </si>
  <si>
    <t>2236</t>
  </si>
  <si>
    <t>PL/JA/15075</t>
  </si>
  <si>
    <t>2237</t>
  </si>
  <si>
    <t>PL/JA/15088</t>
  </si>
  <si>
    <t>2177</t>
  </si>
  <si>
    <t>BHANJANAGAR</t>
  </si>
  <si>
    <t>PADMABATI TRADERS</t>
  </si>
  <si>
    <t>PL/JA/15089</t>
  </si>
  <si>
    <t>2176</t>
  </si>
  <si>
    <t>PL/JA/15091</t>
  </si>
  <si>
    <t>2229</t>
  </si>
  <si>
    <t>PL/JA/15094</t>
  </si>
  <si>
    <t>2230</t>
  </si>
  <si>
    <t>PL/JA/15095</t>
  </si>
  <si>
    <t>2231</t>
  </si>
  <si>
    <t>PL/JA/15099</t>
  </si>
  <si>
    <t>2182</t>
  </si>
  <si>
    <t>PL/JA/15100</t>
  </si>
  <si>
    <t>2228</t>
  </si>
  <si>
    <t>PL/JA/15101</t>
  </si>
  <si>
    <t>2183</t>
  </si>
  <si>
    <t>PL/JA/15102</t>
  </si>
  <si>
    <t>2195</t>
  </si>
  <si>
    <t>PL/JA/15103</t>
  </si>
  <si>
    <t>2194</t>
  </si>
  <si>
    <t>PL/JA/15104</t>
  </si>
  <si>
    <t>2155</t>
  </si>
  <si>
    <t>PL/JA/15117</t>
  </si>
  <si>
    <t>2179</t>
  </si>
  <si>
    <t>PL/JA/15118</t>
  </si>
  <si>
    <t>2235</t>
  </si>
  <si>
    <t>SREEYANSI STORE</t>
  </si>
  <si>
    <t>PL/JA/15125</t>
  </si>
  <si>
    <t>2234</t>
  </si>
  <si>
    <t>PL/JA/15126</t>
  </si>
  <si>
    <t>2233</t>
  </si>
  <si>
    <t>PL/JA/15160</t>
  </si>
  <si>
    <t>2226</t>
  </si>
  <si>
    <t>PL/JA/15161</t>
  </si>
  <si>
    <t>2225</t>
  </si>
  <si>
    <t>PL/JA/15197</t>
  </si>
  <si>
    <t>2178</t>
  </si>
  <si>
    <t>30/11/2025</t>
  </si>
  <si>
    <t>PL/JA/15124</t>
  </si>
  <si>
    <t>2232</t>
  </si>
  <si>
    <t>DEHURDA</t>
  </si>
  <si>
    <t>BHAWANIPATNA</t>
  </si>
  <si>
    <t>(RUPEES ONE LAKH SIX THOUSAND FIVE HUNDRED TWENTY EIGHT ONLY)</t>
  </si>
  <si>
    <t>Month : NOVEMBER, 2025
Bill Date:  30/11/2025
Bill No : 21355
Total Amount: 106528.00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</si>
</sst>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3E4B5B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vertical="center" wrapText="1"/>
    </xf>
    <xf numFmtId="0" fontId="0" fillId="3" borderId="1" xfId="0" applyNumberFormat="1" applyFon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0" fontId="0" fillId="3" borderId="10" xfId="0" applyNumberFormat="1" applyFont="1" applyFill="1" applyBorder="1" applyAlignment="1">
      <alignment horizontal="center" vertical="center"/>
    </xf>
    <xf numFmtId="0" fontId="0" fillId="3" borderId="8" xfId="0" applyNumberFormat="1" applyFont="1" applyFill="1" applyBorder="1" applyAlignment="1">
      <alignment vertical="center"/>
    </xf>
    <xf numFmtId="2" fontId="0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horizontal="left" vertical="center" wrapText="1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2" fontId="0" fillId="2" borderId="11" xfId="0" applyNumberFormat="1" applyFont="1" applyFill="1" applyBorder="1" applyAlignment="1">
      <alignment vertical="center"/>
    </xf>
    <xf numFmtId="2" fontId="0" fillId="2" borderId="12" xfId="0" applyNumberFormat="1" applyFont="1" applyFill="1" applyBorder="1" applyAlignment="1">
      <alignment vertical="center" wrapText="1"/>
    </xf>
    <xf numFmtId="0" fontId="4" fillId="4" borderId="0" xfId="0" applyNumberFormat="1" applyFont="1" applyFill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vertical="center"/>
    </xf>
    <xf numFmtId="0" fontId="0" fillId="0" borderId="10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0" xfId="0" applyNumberFormat="1" applyFont="1" applyFill="1" applyAlignment="1">
      <alignment vertical="center" wrapText="1"/>
    </xf>
    <xf numFmtId="0" fontId="3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right" vertical="center" wrapText="1"/>
    </xf>
    <xf numFmtId="0" fontId="0" fillId="0" borderId="0" xfId="0" applyNumberFormat="1" applyFont="1" applyAlignment="1">
      <alignment horizontal="right" vertical="center"/>
    </xf>
    <xf numFmtId="0" fontId="3" fillId="0" borderId="8" xfId="0" applyNumberFormat="1" applyFont="1" applyBorder="1" applyAlignment="1">
      <alignment vertic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right"/>
    </xf>
    <xf numFmtId="0" fontId="0" fillId="0" borderId="23" xfId="0" applyNumberFormat="1" applyFont="1" applyBorder="1" applyAlignment="1">
      <alignment horizontal="center" vertical="center"/>
    </xf>
    <xf numFmtId="0" fontId="0" fillId="3" borderId="24" xfId="0" applyNumberFormat="1" applyFont="1" applyFill="1" applyBorder="1" applyAlignment="1">
      <alignment vertical="center"/>
    </xf>
    <xf numFmtId="2" fontId="0" fillId="3" borderId="24" xfId="0" applyNumberFormat="1" applyFont="1" applyFill="1" applyBorder="1" applyAlignment="1">
      <alignment vertical="center"/>
    </xf>
    <xf numFmtId="0" fontId="0" fillId="0" borderId="25" xfId="0" applyNumberFormat="1" applyFont="1" applyBorder="1" applyAlignment="1">
      <alignment vertical="center" wrapText="1"/>
    </xf>
    <xf numFmtId="0" fontId="0" fillId="0" borderId="11" xfId="0" applyNumberFormat="1" applyFont="1" applyBorder="1" applyAlignment="1">
      <alignment vertical="center" wrapText="1"/>
    </xf>
    <xf numFmtId="0" fontId="0" fillId="0" borderId="26" xfId="0" applyNumberFormat="1" applyFont="1" applyBorder="1" applyAlignment="1">
      <alignment horizontal="center" vertical="center"/>
    </xf>
    <xf numFmtId="0" fontId="0" fillId="0" borderId="27" xfId="0" applyNumberFormat="1" applyFont="1" applyBorder="1" applyAlignment="1">
      <alignment vertical="center"/>
    </xf>
    <xf numFmtId="2" fontId="0" fillId="0" borderId="27" xfId="0" applyNumberFormat="1" applyFont="1" applyBorder="1" applyAlignment="1">
      <alignment vertical="center"/>
    </xf>
    <xf numFmtId="0" fontId="0" fillId="0" borderId="28" xfId="0" applyNumberFormat="1" applyFont="1" applyBorder="1" applyAlignment="1">
      <alignment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/>
    </xf>
    <xf numFmtId="0" fontId="0" fillId="3" borderId="11" xfId="0" applyNumberFormat="1" applyFont="1" applyFill="1" applyBorder="1" applyAlignment="1">
      <alignment vertical="center" wrapText="1"/>
    </xf>
    <xf numFmtId="0" fontId="0" fillId="3" borderId="0" xfId="0" applyNumberFormat="1" applyFont="1" applyFill="1" applyAlignment="1">
      <alignment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4" xfId="0" applyNumberFormat="1" applyFont="1" applyFill="1" applyBorder="1" applyAlignment="1">
      <alignment vertical="center" wrapText="1"/>
    </xf>
    <xf numFmtId="2" fontId="1" fillId="0" borderId="5" xfId="0" applyNumberFormat="1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2" fontId="1" fillId="0" borderId="16" xfId="0" applyNumberFormat="1" applyFont="1" applyFill="1" applyBorder="1" applyAlignment="1">
      <alignment horizontal="left" vertical="center" wrapText="1"/>
    </xf>
    <xf numFmtId="2" fontId="2" fillId="0" borderId="17" xfId="0" applyNumberFormat="1" applyFont="1" applyFill="1" applyBorder="1" applyAlignment="1">
      <alignment horizontal="left" vertical="center" wrapText="1"/>
    </xf>
    <xf numFmtId="2" fontId="2" fillId="0" borderId="18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1" fillId="0" borderId="13" xfId="0" applyNumberFormat="1" applyFont="1" applyFill="1" applyBorder="1" applyAlignment="1">
      <alignment horizontal="left" vertical="center" wrapText="1"/>
    </xf>
    <xf numFmtId="0" fontId="1" fillId="0" borderId="14" xfId="0" applyNumberFormat="1" applyFont="1" applyFill="1" applyBorder="1" applyAlignment="1">
      <alignment horizontal="left" vertical="center" wrapText="1"/>
    </xf>
    <xf numFmtId="0" fontId="1" fillId="0" borderId="15" xfId="0" applyNumberFormat="1" applyFont="1" applyFill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right"/>
    </xf>
    <xf numFmtId="0" fontId="1" fillId="0" borderId="20" xfId="0" applyNumberFormat="1" applyFont="1" applyBorder="1" applyAlignment="1">
      <alignment horizontal="right"/>
    </xf>
    <xf numFmtId="0" fontId="1" fillId="0" borderId="21" xfId="0" applyNumberFormat="1" applyFont="1" applyBorder="1" applyAlignment="1">
      <alignment horizontal="right"/>
    </xf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76201</xdr:rowOff>
    </xdr:from>
    <xdr:to>
      <xdr:col>7</xdr:col>
      <xdr:colOff>285750</xdr:colOff>
      <xdr:row>0</xdr:row>
      <xdr:rowOff>847725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76201"/>
          <a:ext cx="4714874" cy="771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3">
          <cell r="C3" t="str">
            <v>DESTINATION</v>
          </cell>
          <cell r="D3" t="str">
            <v>PRV. RATE/ CASE</v>
          </cell>
          <cell r="E3" t="str">
            <v>NEW RATE/ CASE</v>
          </cell>
          <cell r="F3" t="str">
            <v>HAMALI</v>
          </cell>
          <cell r="G3" t="str">
            <v>NEW DD.CH. CS</v>
          </cell>
          <cell r="H3" t="str">
            <v>LR CH.</v>
          </cell>
          <cell r="I3" t="str">
            <v>REMARKS</v>
          </cell>
        </row>
        <row r="4">
          <cell r="C4" t="str">
            <v>AMARESWAR</v>
          </cell>
          <cell r="D4">
            <v>87</v>
          </cell>
          <cell r="E4">
            <v>94</v>
          </cell>
          <cell r="G4">
            <v>23</v>
          </cell>
          <cell r="H4">
            <v>25</v>
          </cell>
        </row>
        <row r="5">
          <cell r="C5" t="str">
            <v>ANANTAPUR</v>
          </cell>
          <cell r="D5">
            <v>77</v>
          </cell>
          <cell r="E5">
            <v>83</v>
          </cell>
          <cell r="G5">
            <v>23</v>
          </cell>
          <cell r="H5">
            <v>25</v>
          </cell>
        </row>
        <row r="6">
          <cell r="C6" t="str">
            <v>ANANTAPUR(K M NAGAR)</v>
          </cell>
          <cell r="D6">
            <v>88</v>
          </cell>
          <cell r="E6">
            <v>95</v>
          </cell>
          <cell r="G6">
            <v>23</v>
          </cell>
          <cell r="H6">
            <v>25</v>
          </cell>
        </row>
        <row r="7">
          <cell r="C7" t="str">
            <v>ANGUL</v>
          </cell>
          <cell r="D7">
            <v>62</v>
          </cell>
          <cell r="E7">
            <v>67</v>
          </cell>
          <cell r="G7">
            <v>23</v>
          </cell>
          <cell r="H7">
            <v>25</v>
          </cell>
        </row>
        <row r="8">
          <cell r="C8" t="str">
            <v>ARAKHAPATNA</v>
          </cell>
          <cell r="D8">
            <v>77</v>
          </cell>
          <cell r="E8">
            <v>83</v>
          </cell>
          <cell r="G8">
            <v>23</v>
          </cell>
          <cell r="H8">
            <v>25</v>
          </cell>
        </row>
        <row r="9">
          <cell r="C9" t="str">
            <v>ASURESWAR</v>
          </cell>
          <cell r="D9">
            <v>62</v>
          </cell>
          <cell r="E9">
            <v>67</v>
          </cell>
          <cell r="G9">
            <v>23</v>
          </cell>
          <cell r="H9">
            <v>25</v>
          </cell>
        </row>
        <row r="10">
          <cell r="C10" t="str">
            <v>ATHAGARH</v>
          </cell>
          <cell r="D10">
            <v>77</v>
          </cell>
          <cell r="E10">
            <v>83</v>
          </cell>
          <cell r="G10">
            <v>23</v>
          </cell>
          <cell r="H10">
            <v>25</v>
          </cell>
        </row>
        <row r="11">
          <cell r="C11" t="str">
            <v>AUL</v>
          </cell>
          <cell r="D11">
            <v>85</v>
          </cell>
          <cell r="E11">
            <v>91</v>
          </cell>
          <cell r="G11">
            <v>23</v>
          </cell>
          <cell r="H11">
            <v>25</v>
          </cell>
        </row>
        <row r="12">
          <cell r="C12" t="str">
            <v>BAHANAGA</v>
          </cell>
          <cell r="D12">
            <v>133</v>
          </cell>
          <cell r="E12">
            <v>143</v>
          </cell>
          <cell r="G12">
            <v>23</v>
          </cell>
          <cell r="H12">
            <v>25</v>
          </cell>
          <cell r="I12" t="str">
            <v>MIN. 8 CASE  CH.</v>
          </cell>
        </row>
        <row r="13">
          <cell r="C13" t="str">
            <v>BAISINGA</v>
          </cell>
          <cell r="D13">
            <v>133</v>
          </cell>
          <cell r="E13">
            <v>143</v>
          </cell>
          <cell r="G13">
            <v>23</v>
          </cell>
          <cell r="H13">
            <v>25</v>
          </cell>
        </row>
        <row r="14">
          <cell r="C14" t="str">
            <v>BALASORE</v>
          </cell>
          <cell r="D14">
            <v>77</v>
          </cell>
          <cell r="E14">
            <v>83</v>
          </cell>
          <cell r="G14">
            <v>23</v>
          </cell>
          <cell r="H14">
            <v>25</v>
          </cell>
        </row>
        <row r="15">
          <cell r="C15" t="str">
            <v>BALIAPAL</v>
          </cell>
          <cell r="D15">
            <v>129</v>
          </cell>
          <cell r="E15">
            <v>139</v>
          </cell>
          <cell r="G15">
            <v>23</v>
          </cell>
          <cell r="H15">
            <v>25</v>
          </cell>
        </row>
        <row r="16">
          <cell r="C16" t="str">
            <v>BALICHANDRAPUR</v>
          </cell>
          <cell r="D16">
            <v>69</v>
          </cell>
          <cell r="E16">
            <v>74</v>
          </cell>
          <cell r="G16">
            <v>23</v>
          </cell>
          <cell r="H16">
            <v>25</v>
          </cell>
        </row>
        <row r="17">
          <cell r="C17" t="str">
            <v>BALUGAON</v>
          </cell>
          <cell r="D17">
            <v>62</v>
          </cell>
          <cell r="E17">
            <v>67</v>
          </cell>
          <cell r="G17">
            <v>23</v>
          </cell>
          <cell r="H17">
            <v>25</v>
          </cell>
        </row>
        <row r="18">
          <cell r="C18" t="str">
            <v>BANAMALIPUR</v>
          </cell>
          <cell r="D18">
            <v>67</v>
          </cell>
          <cell r="E18">
            <v>72</v>
          </cell>
          <cell r="G18">
            <v>23</v>
          </cell>
          <cell r="H18">
            <v>25</v>
          </cell>
        </row>
        <row r="19">
          <cell r="C19" t="str">
            <v>BANGIRIPOSI</v>
          </cell>
          <cell r="D19">
            <v>133</v>
          </cell>
          <cell r="E19">
            <v>143</v>
          </cell>
          <cell r="G19">
            <v>23</v>
          </cell>
          <cell r="H19">
            <v>25</v>
          </cell>
          <cell r="I19" t="str">
            <v>MIN. 8 CASE  CH.</v>
          </cell>
        </row>
        <row r="20">
          <cell r="C20" t="str">
            <v>BANKI</v>
          </cell>
          <cell r="D20">
            <v>62</v>
          </cell>
          <cell r="E20">
            <v>67</v>
          </cell>
          <cell r="G20">
            <v>23</v>
          </cell>
          <cell r="H20">
            <v>25</v>
          </cell>
        </row>
        <row r="21">
          <cell r="C21" t="str">
            <v>BARABATI</v>
          </cell>
          <cell r="D21">
            <v>80</v>
          </cell>
          <cell r="E21">
            <v>86</v>
          </cell>
          <cell r="G21">
            <v>23</v>
          </cell>
          <cell r="H21">
            <v>25</v>
          </cell>
        </row>
        <row r="22">
          <cell r="C22" t="str">
            <v>BARAMBA</v>
          </cell>
          <cell r="D22">
            <v>77</v>
          </cell>
          <cell r="E22">
            <v>83</v>
          </cell>
          <cell r="G22">
            <v>23</v>
          </cell>
          <cell r="H22">
            <v>25</v>
          </cell>
        </row>
        <row r="23">
          <cell r="C23" t="str">
            <v>BASANTIA</v>
          </cell>
          <cell r="D23">
            <v>91</v>
          </cell>
          <cell r="E23">
            <v>98</v>
          </cell>
          <cell r="G23">
            <v>23</v>
          </cell>
          <cell r="H23">
            <v>25</v>
          </cell>
        </row>
        <row r="24">
          <cell r="C24" t="str">
            <v>BASTA</v>
          </cell>
          <cell r="D24">
            <v>114</v>
          </cell>
          <cell r="E24">
            <v>123</v>
          </cell>
          <cell r="G24">
            <v>23</v>
          </cell>
          <cell r="H24">
            <v>25</v>
          </cell>
        </row>
        <row r="25">
          <cell r="C25" t="str">
            <v>BASUDEVPUR</v>
          </cell>
          <cell r="D25">
            <v>99</v>
          </cell>
          <cell r="E25">
            <v>106</v>
          </cell>
          <cell r="G25">
            <v>23</v>
          </cell>
          <cell r="H25">
            <v>25</v>
          </cell>
        </row>
        <row r="26">
          <cell r="C26" t="str">
            <v>BELIAPAL</v>
          </cell>
          <cell r="D26">
            <v>91</v>
          </cell>
          <cell r="E26">
            <v>98</v>
          </cell>
          <cell r="G26">
            <v>23</v>
          </cell>
          <cell r="H26">
            <v>25</v>
          </cell>
        </row>
        <row r="27">
          <cell r="C27" t="str">
            <v>BELPAHAD</v>
          </cell>
          <cell r="D27">
            <v>78</v>
          </cell>
          <cell r="E27">
            <v>84</v>
          </cell>
          <cell r="G27">
            <v>23</v>
          </cell>
          <cell r="H27">
            <v>25</v>
          </cell>
        </row>
        <row r="28">
          <cell r="C28" t="str">
            <v>BERHAMPUR</v>
          </cell>
          <cell r="D28">
            <v>79</v>
          </cell>
          <cell r="E28">
            <v>85</v>
          </cell>
          <cell r="G28">
            <v>23</v>
          </cell>
          <cell r="H28">
            <v>25</v>
          </cell>
        </row>
        <row r="29">
          <cell r="C29" t="str">
            <v>BETONATI</v>
          </cell>
          <cell r="D29">
            <v>133</v>
          </cell>
          <cell r="E29">
            <v>143</v>
          </cell>
          <cell r="G29">
            <v>23</v>
          </cell>
          <cell r="H29">
            <v>25</v>
          </cell>
          <cell r="I29" t="str">
            <v>MIN. 8 CASE  CH.</v>
          </cell>
        </row>
        <row r="30">
          <cell r="C30" t="str">
            <v>BHADRAK</v>
          </cell>
          <cell r="D30">
            <v>69</v>
          </cell>
          <cell r="E30">
            <v>74</v>
          </cell>
          <cell r="G30">
            <v>23</v>
          </cell>
          <cell r="H30">
            <v>25</v>
          </cell>
        </row>
        <row r="31">
          <cell r="C31" t="str">
            <v>BHAWANIPATNA</v>
          </cell>
          <cell r="D31">
            <v>110</v>
          </cell>
          <cell r="E31">
            <v>118</v>
          </cell>
          <cell r="G31">
            <v>23</v>
          </cell>
          <cell r="H31">
            <v>25</v>
          </cell>
        </row>
        <row r="32">
          <cell r="C32" t="str">
            <v>BHUBAN</v>
          </cell>
          <cell r="D32">
            <v>99</v>
          </cell>
          <cell r="E32">
            <v>106</v>
          </cell>
          <cell r="G32">
            <v>23</v>
          </cell>
          <cell r="H32">
            <v>25</v>
          </cell>
        </row>
        <row r="33">
          <cell r="C33" t="str">
            <v>BHUBANESWAR</v>
          </cell>
          <cell r="D33">
            <v>53</v>
          </cell>
          <cell r="E33">
            <v>57</v>
          </cell>
          <cell r="G33">
            <v>23</v>
          </cell>
          <cell r="H33">
            <v>25</v>
          </cell>
        </row>
        <row r="34">
          <cell r="C34" t="str">
            <v>BILAHATA</v>
          </cell>
          <cell r="D34">
            <v>100</v>
          </cell>
          <cell r="E34">
            <v>108</v>
          </cell>
          <cell r="G34">
            <v>23</v>
          </cell>
          <cell r="H34">
            <v>25</v>
          </cell>
          <cell r="I34" t="str">
            <v>MIN. 8 CASE  CH.</v>
          </cell>
        </row>
        <row r="35">
          <cell r="C35" t="str">
            <v>BISOI</v>
          </cell>
          <cell r="D35">
            <v>133</v>
          </cell>
          <cell r="E35">
            <v>143</v>
          </cell>
          <cell r="G35">
            <v>23</v>
          </cell>
          <cell r="H35">
            <v>25</v>
          </cell>
          <cell r="I35" t="str">
            <v>MIN. 8 CASE  CH.</v>
          </cell>
        </row>
        <row r="36">
          <cell r="C36" t="str">
            <v>CHANDANESWAR</v>
          </cell>
          <cell r="D36">
            <v>199</v>
          </cell>
          <cell r="E36">
            <v>214</v>
          </cell>
          <cell r="G36">
            <v>23</v>
          </cell>
          <cell r="H36">
            <v>25</v>
          </cell>
        </row>
        <row r="37">
          <cell r="C37" t="str">
            <v>CHANDANPUR</v>
          </cell>
          <cell r="D37">
            <v>88</v>
          </cell>
          <cell r="E37">
            <v>95</v>
          </cell>
          <cell r="F37">
            <v>2</v>
          </cell>
          <cell r="G37">
            <v>23</v>
          </cell>
          <cell r="H37">
            <v>25</v>
          </cell>
        </row>
        <row r="38">
          <cell r="C38" t="str">
            <v>CHANDBALI</v>
          </cell>
          <cell r="D38">
            <v>114</v>
          </cell>
          <cell r="E38">
            <v>123</v>
          </cell>
          <cell r="G38">
            <v>23</v>
          </cell>
          <cell r="H38">
            <v>25</v>
          </cell>
        </row>
        <row r="39">
          <cell r="C39" t="str">
            <v>CHANDPUR</v>
          </cell>
          <cell r="D39">
            <v>80</v>
          </cell>
          <cell r="E39">
            <v>86</v>
          </cell>
          <cell r="G39">
            <v>23</v>
          </cell>
          <cell r="H39">
            <v>25</v>
          </cell>
        </row>
        <row r="40">
          <cell r="C40" t="str">
            <v>CHARAMPA</v>
          </cell>
          <cell r="D40">
            <v>69</v>
          </cell>
          <cell r="E40">
            <v>74</v>
          </cell>
          <cell r="G40">
            <v>23</v>
          </cell>
          <cell r="H40">
            <v>25</v>
          </cell>
        </row>
        <row r="41">
          <cell r="C41" t="str">
            <v>CHHATIA</v>
          </cell>
          <cell r="D41">
            <v>46</v>
          </cell>
          <cell r="E41">
            <v>49</v>
          </cell>
          <cell r="G41">
            <v>23</v>
          </cell>
          <cell r="H41">
            <v>25</v>
          </cell>
        </row>
        <row r="42">
          <cell r="C42" t="str">
            <v>CHITRADA</v>
          </cell>
          <cell r="D42">
            <v>133</v>
          </cell>
          <cell r="E42">
            <v>143</v>
          </cell>
          <cell r="G42">
            <v>23</v>
          </cell>
          <cell r="H42">
            <v>25</v>
          </cell>
          <cell r="I42" t="str">
            <v>MIN. 8 CASE  CH.</v>
          </cell>
        </row>
        <row r="43">
          <cell r="C43" t="str">
            <v>DASPALLA</v>
          </cell>
          <cell r="D43">
            <v>99</v>
          </cell>
          <cell r="E43">
            <v>106</v>
          </cell>
          <cell r="G43">
            <v>23</v>
          </cell>
          <cell r="H43">
            <v>25</v>
          </cell>
        </row>
        <row r="44">
          <cell r="C44" t="str">
            <v>DERA</v>
          </cell>
          <cell r="D44">
            <v>80</v>
          </cell>
          <cell r="E44">
            <v>86</v>
          </cell>
          <cell r="G44">
            <v>23</v>
          </cell>
          <cell r="H44">
            <v>25</v>
          </cell>
        </row>
        <row r="45">
          <cell r="C45" t="str">
            <v>DEULIHATA</v>
          </cell>
          <cell r="D45">
            <v>133</v>
          </cell>
          <cell r="E45">
            <v>143</v>
          </cell>
          <cell r="G45">
            <v>23</v>
          </cell>
          <cell r="H45">
            <v>25</v>
          </cell>
          <cell r="I45" t="str">
            <v>MIN. 8 CASE  CH.</v>
          </cell>
        </row>
        <row r="46">
          <cell r="C46" t="str">
            <v>DHALAPATHAR</v>
          </cell>
          <cell r="D46">
            <v>87</v>
          </cell>
          <cell r="E46">
            <v>94</v>
          </cell>
          <cell r="G46">
            <v>23</v>
          </cell>
          <cell r="H46">
            <v>25</v>
          </cell>
        </row>
        <row r="47">
          <cell r="C47" t="str">
            <v>DHARMAGARH</v>
          </cell>
          <cell r="D47">
            <v>114</v>
          </cell>
          <cell r="E47">
            <v>123</v>
          </cell>
          <cell r="G47">
            <v>23</v>
          </cell>
          <cell r="H47">
            <v>25</v>
          </cell>
        </row>
        <row r="48">
          <cell r="C48" t="str">
            <v>DHENKANAL</v>
          </cell>
          <cell r="D48">
            <v>62</v>
          </cell>
          <cell r="E48">
            <v>67</v>
          </cell>
          <cell r="G48">
            <v>23</v>
          </cell>
          <cell r="H48">
            <v>25</v>
          </cell>
        </row>
        <row r="49">
          <cell r="C49" t="str">
            <v>GOPALPUR</v>
          </cell>
          <cell r="D49">
            <v>91</v>
          </cell>
          <cell r="E49">
            <v>98</v>
          </cell>
          <cell r="G49">
            <v>23</v>
          </cell>
          <cell r="H49">
            <v>25</v>
          </cell>
        </row>
        <row r="50">
          <cell r="C50" t="str">
            <v>JAGATSINGHPUR</v>
          </cell>
          <cell r="D50">
            <v>69</v>
          </cell>
          <cell r="E50">
            <v>74</v>
          </cell>
          <cell r="G50">
            <v>23</v>
          </cell>
          <cell r="H50">
            <v>25</v>
          </cell>
        </row>
        <row r="51">
          <cell r="C51" t="str">
            <v>JAJPUR ROAD</v>
          </cell>
          <cell r="D51">
            <v>69</v>
          </cell>
          <cell r="E51">
            <v>74</v>
          </cell>
          <cell r="G51">
            <v>23</v>
          </cell>
          <cell r="H51">
            <v>25</v>
          </cell>
        </row>
        <row r="52">
          <cell r="C52" t="str">
            <v>JAJPUR TOWN</v>
          </cell>
          <cell r="D52">
            <v>77</v>
          </cell>
          <cell r="E52">
            <v>83</v>
          </cell>
          <cell r="G52">
            <v>23</v>
          </cell>
          <cell r="H52">
            <v>25</v>
          </cell>
        </row>
        <row r="53">
          <cell r="C53" t="str">
            <v>JALESWAR</v>
          </cell>
          <cell r="D53">
            <v>129</v>
          </cell>
          <cell r="E53">
            <v>139</v>
          </cell>
          <cell r="G53">
            <v>23</v>
          </cell>
          <cell r="H53">
            <v>25</v>
          </cell>
        </row>
        <row r="54">
          <cell r="C54" t="str">
            <v>JARKA</v>
          </cell>
          <cell r="D54">
            <v>80</v>
          </cell>
          <cell r="E54">
            <v>86</v>
          </cell>
          <cell r="G54">
            <v>23</v>
          </cell>
          <cell r="H54">
            <v>25</v>
          </cell>
        </row>
        <row r="55">
          <cell r="C55" t="str">
            <v>JASIPUR</v>
          </cell>
          <cell r="D55">
            <v>133</v>
          </cell>
          <cell r="E55">
            <v>143</v>
          </cell>
          <cell r="G55">
            <v>23</v>
          </cell>
          <cell r="H55">
            <v>25</v>
          </cell>
          <cell r="I55" t="str">
            <v>MIN. 8 CASE  CH.</v>
          </cell>
        </row>
        <row r="56">
          <cell r="C56" t="str">
            <v>JATNI</v>
          </cell>
          <cell r="D56">
            <v>62</v>
          </cell>
          <cell r="E56">
            <v>67</v>
          </cell>
          <cell r="G56">
            <v>23</v>
          </cell>
          <cell r="H56">
            <v>25</v>
          </cell>
        </row>
        <row r="57">
          <cell r="C57" t="str">
            <v>JHARPOKHARIA</v>
          </cell>
          <cell r="D57">
            <v>133</v>
          </cell>
          <cell r="E57">
            <v>143</v>
          </cell>
          <cell r="G57">
            <v>23</v>
          </cell>
          <cell r="H57">
            <v>25</v>
          </cell>
          <cell r="I57" t="str">
            <v>MIN. 8 CASE  CH.</v>
          </cell>
        </row>
        <row r="58">
          <cell r="C58" t="str">
            <v>JHARSUGUDA</v>
          </cell>
          <cell r="D58">
            <v>77</v>
          </cell>
          <cell r="E58">
            <v>83</v>
          </cell>
          <cell r="G58">
            <v>23</v>
          </cell>
          <cell r="H58">
            <v>25</v>
          </cell>
        </row>
        <row r="59">
          <cell r="C59" t="str">
            <v>KAKATPUR</v>
          </cell>
          <cell r="D59">
            <v>69</v>
          </cell>
          <cell r="E59">
            <v>74</v>
          </cell>
          <cell r="G59">
            <v>23</v>
          </cell>
          <cell r="H59">
            <v>25</v>
          </cell>
        </row>
        <row r="60">
          <cell r="C60" t="str">
            <v>KALAPATHAR</v>
          </cell>
          <cell r="D60">
            <v>87</v>
          </cell>
          <cell r="E60">
            <v>94</v>
          </cell>
          <cell r="G60">
            <v>23</v>
          </cell>
          <cell r="H60">
            <v>25</v>
          </cell>
        </row>
        <row r="61">
          <cell r="C61" t="str">
            <v>KAMAKHYANAGAR</v>
          </cell>
          <cell r="D61">
            <v>88</v>
          </cell>
          <cell r="E61">
            <v>95</v>
          </cell>
          <cell r="F61">
            <v>2</v>
          </cell>
          <cell r="G61">
            <v>23</v>
          </cell>
          <cell r="H61">
            <v>25</v>
          </cell>
        </row>
        <row r="62">
          <cell r="C62" t="str">
            <v>KAMARDA</v>
          </cell>
          <cell r="D62">
            <v>176</v>
          </cell>
          <cell r="E62">
            <v>189</v>
          </cell>
          <cell r="G62">
            <v>23</v>
          </cell>
          <cell r="H62">
            <v>25</v>
          </cell>
        </row>
        <row r="63">
          <cell r="C63" t="str">
            <v>KAPTIPADA</v>
          </cell>
          <cell r="D63">
            <v>133</v>
          </cell>
          <cell r="E63">
            <v>143</v>
          </cell>
          <cell r="G63">
            <v>23</v>
          </cell>
          <cell r="H63">
            <v>25</v>
          </cell>
          <cell r="I63" t="str">
            <v>MIN. 8 CASE  CH.</v>
          </cell>
        </row>
        <row r="64">
          <cell r="C64" t="str">
            <v>KARANJIA</v>
          </cell>
          <cell r="D64">
            <v>193</v>
          </cell>
          <cell r="E64">
            <v>207</v>
          </cell>
          <cell r="G64">
            <v>23</v>
          </cell>
          <cell r="H64">
            <v>25</v>
          </cell>
        </row>
        <row r="65">
          <cell r="C65" t="str">
            <v>KENDRAPARA</v>
          </cell>
          <cell r="D65">
            <v>62</v>
          </cell>
          <cell r="E65">
            <v>67</v>
          </cell>
          <cell r="G65">
            <v>23</v>
          </cell>
          <cell r="H65">
            <v>25</v>
          </cell>
        </row>
        <row r="66">
          <cell r="C66" t="str">
            <v>KEONJHAR</v>
          </cell>
          <cell r="D66">
            <v>91</v>
          </cell>
          <cell r="E66">
            <v>98</v>
          </cell>
          <cell r="G66">
            <v>23</v>
          </cell>
          <cell r="H66">
            <v>25</v>
          </cell>
        </row>
        <row r="67">
          <cell r="C67" t="str">
            <v>KHARTANG</v>
          </cell>
          <cell r="D67">
            <v>67</v>
          </cell>
          <cell r="E67">
            <v>72</v>
          </cell>
          <cell r="G67">
            <v>23</v>
          </cell>
          <cell r="H67">
            <v>25</v>
          </cell>
        </row>
        <row r="68">
          <cell r="C68" t="str">
            <v>KHIRA</v>
          </cell>
          <cell r="D68">
            <v>114</v>
          </cell>
          <cell r="E68">
            <v>123</v>
          </cell>
          <cell r="G68">
            <v>23</v>
          </cell>
          <cell r="H68">
            <v>25</v>
          </cell>
        </row>
        <row r="69">
          <cell r="C69" t="str">
            <v>KHUNTA</v>
          </cell>
          <cell r="D69">
            <v>133</v>
          </cell>
          <cell r="E69">
            <v>143</v>
          </cell>
          <cell r="G69">
            <v>23</v>
          </cell>
          <cell r="H69">
            <v>25</v>
          </cell>
          <cell r="I69" t="str">
            <v>MIN. 8 CASE  CH.</v>
          </cell>
        </row>
        <row r="70">
          <cell r="C70" t="str">
            <v>KHURDA</v>
          </cell>
          <cell r="D70">
            <v>56</v>
          </cell>
          <cell r="E70">
            <v>60</v>
          </cell>
          <cell r="G70">
            <v>23</v>
          </cell>
          <cell r="H70">
            <v>25</v>
          </cell>
        </row>
        <row r="71">
          <cell r="C71" t="str">
            <v>KULIANA</v>
          </cell>
          <cell r="D71">
            <v>133</v>
          </cell>
          <cell r="E71">
            <v>143</v>
          </cell>
          <cell r="G71">
            <v>23</v>
          </cell>
          <cell r="H71">
            <v>25</v>
          </cell>
          <cell r="I71" t="str">
            <v>MIN. 8 CASE  CH.</v>
          </cell>
        </row>
        <row r="72">
          <cell r="C72" t="str">
            <v>KUPARI</v>
          </cell>
          <cell r="D72">
            <v>91</v>
          </cell>
          <cell r="E72">
            <v>98</v>
          </cell>
          <cell r="G72">
            <v>23</v>
          </cell>
          <cell r="H72">
            <v>25</v>
          </cell>
        </row>
        <row r="73">
          <cell r="C73" t="str">
            <v>MALGODOWN (CUTTACK)</v>
          </cell>
          <cell r="D73">
            <v>67</v>
          </cell>
          <cell r="E73">
            <v>72</v>
          </cell>
          <cell r="G73">
            <v>23</v>
          </cell>
          <cell r="H73">
            <v>25</v>
          </cell>
        </row>
        <row r="74">
          <cell r="C74" t="str">
            <v>MANGALPUR</v>
          </cell>
          <cell r="D74">
            <v>95</v>
          </cell>
          <cell r="E74">
            <v>102</v>
          </cell>
          <cell r="G74">
            <v>23</v>
          </cell>
          <cell r="H74">
            <v>25</v>
          </cell>
        </row>
        <row r="75">
          <cell r="C75" t="str">
            <v>MARKONA</v>
          </cell>
          <cell r="D75">
            <v>95</v>
          </cell>
          <cell r="E75">
            <v>102</v>
          </cell>
          <cell r="G75">
            <v>23</v>
          </cell>
          <cell r="H75">
            <v>25</v>
          </cell>
        </row>
        <row r="76">
          <cell r="C76" t="str">
            <v>MUNIGUDA</v>
          </cell>
          <cell r="D76">
            <v>133</v>
          </cell>
          <cell r="E76">
            <v>143</v>
          </cell>
          <cell r="G76">
            <v>23</v>
          </cell>
          <cell r="H76">
            <v>25</v>
          </cell>
          <cell r="I76" t="str">
            <v>MIN. 8 CASE  CH.</v>
          </cell>
        </row>
        <row r="77">
          <cell r="C77" t="str">
            <v>NAYAGARH</v>
          </cell>
          <cell r="D77">
            <v>100</v>
          </cell>
          <cell r="E77">
            <v>108</v>
          </cell>
          <cell r="G77">
            <v>23</v>
          </cell>
          <cell r="H77">
            <v>25</v>
          </cell>
        </row>
        <row r="78">
          <cell r="C78" t="str">
            <v>NEMALO</v>
          </cell>
          <cell r="D78">
            <v>54</v>
          </cell>
          <cell r="E78">
            <v>58</v>
          </cell>
          <cell r="G78">
            <v>23</v>
          </cell>
          <cell r="H78">
            <v>25</v>
          </cell>
        </row>
        <row r="79">
          <cell r="C79" t="str">
            <v>NILAGIRI</v>
          </cell>
          <cell r="D79">
            <v>129</v>
          </cell>
          <cell r="E79">
            <v>139</v>
          </cell>
          <cell r="G79">
            <v>23</v>
          </cell>
          <cell r="H79">
            <v>25</v>
          </cell>
        </row>
        <row r="80">
          <cell r="C80" t="str">
            <v>NIMAPARA</v>
          </cell>
          <cell r="D80">
            <v>62</v>
          </cell>
          <cell r="E80">
            <v>67</v>
          </cell>
          <cell r="G80">
            <v>23</v>
          </cell>
          <cell r="H80">
            <v>25</v>
          </cell>
        </row>
        <row r="81">
          <cell r="C81" t="str">
            <v>NURTANGA</v>
          </cell>
          <cell r="D81">
            <v>69</v>
          </cell>
          <cell r="E81">
            <v>74</v>
          </cell>
          <cell r="G81">
            <v>23</v>
          </cell>
          <cell r="H81">
            <v>25</v>
          </cell>
        </row>
        <row r="82">
          <cell r="C82" t="str">
            <v>PALLA HAT</v>
          </cell>
          <cell r="D82">
            <v>80</v>
          </cell>
          <cell r="E82">
            <v>86</v>
          </cell>
          <cell r="G82">
            <v>23</v>
          </cell>
          <cell r="H82">
            <v>25</v>
          </cell>
        </row>
        <row r="83">
          <cell r="C83" t="str">
            <v>PANIKOILI</v>
          </cell>
          <cell r="D83">
            <v>62</v>
          </cell>
          <cell r="E83">
            <v>67</v>
          </cell>
          <cell r="G83">
            <v>23</v>
          </cell>
          <cell r="H83">
            <v>25</v>
          </cell>
        </row>
        <row r="84">
          <cell r="C84" t="str">
            <v>PARADEEP</v>
          </cell>
          <cell r="D84">
            <v>69</v>
          </cell>
          <cell r="E84">
            <v>74</v>
          </cell>
          <cell r="G84">
            <v>23</v>
          </cell>
          <cell r="H84">
            <v>25</v>
          </cell>
        </row>
        <row r="85">
          <cell r="C85" t="str">
            <v>PATTAMUNDAI</v>
          </cell>
          <cell r="D85">
            <v>69</v>
          </cell>
          <cell r="E85">
            <v>74</v>
          </cell>
          <cell r="G85">
            <v>23</v>
          </cell>
          <cell r="H85">
            <v>25</v>
          </cell>
        </row>
        <row r="86">
          <cell r="C86" t="str">
            <v>PURI</v>
          </cell>
          <cell r="D86">
            <v>69</v>
          </cell>
          <cell r="E86">
            <v>74</v>
          </cell>
          <cell r="G86">
            <v>23</v>
          </cell>
          <cell r="H86">
            <v>25</v>
          </cell>
        </row>
        <row r="87">
          <cell r="C87" t="str">
            <v>RAIRANGPUR</v>
          </cell>
          <cell r="D87">
            <v>133</v>
          </cell>
          <cell r="E87">
            <v>143</v>
          </cell>
          <cell r="G87">
            <v>23</v>
          </cell>
          <cell r="H87">
            <v>25</v>
          </cell>
          <cell r="I87" t="str">
            <v>MIN. 8 CASE  CH.</v>
          </cell>
        </row>
        <row r="88">
          <cell r="C88" t="str">
            <v>RAMCHANDRAPUR</v>
          </cell>
          <cell r="D88">
            <v>87</v>
          </cell>
          <cell r="E88">
            <v>94</v>
          </cell>
          <cell r="G88">
            <v>23</v>
          </cell>
          <cell r="H88">
            <v>25</v>
          </cell>
        </row>
        <row r="89">
          <cell r="C89" t="str">
            <v>RANAPUR</v>
          </cell>
          <cell r="D89">
            <v>100</v>
          </cell>
          <cell r="E89">
            <v>108</v>
          </cell>
          <cell r="G89">
            <v>23</v>
          </cell>
          <cell r="H89">
            <v>25</v>
          </cell>
        </row>
        <row r="90">
          <cell r="C90" t="str">
            <v>RATNAGIRI</v>
          </cell>
          <cell r="D90">
            <v>88</v>
          </cell>
          <cell r="E90">
            <v>95</v>
          </cell>
          <cell r="F90">
            <v>2</v>
          </cell>
          <cell r="G90">
            <v>23</v>
          </cell>
          <cell r="H90">
            <v>25</v>
          </cell>
        </row>
        <row r="91">
          <cell r="C91" t="str">
            <v>ROURKELA</v>
          </cell>
          <cell r="D91">
            <v>83</v>
          </cell>
          <cell r="E91">
            <v>89</v>
          </cell>
          <cell r="G91">
            <v>23</v>
          </cell>
          <cell r="H91">
            <v>25</v>
          </cell>
        </row>
        <row r="92">
          <cell r="C92" t="str">
            <v>SALIPUR</v>
          </cell>
          <cell r="D92">
            <v>54</v>
          </cell>
          <cell r="E92">
            <v>58</v>
          </cell>
          <cell r="G92">
            <v>23</v>
          </cell>
          <cell r="H92">
            <v>25</v>
          </cell>
        </row>
        <row r="93">
          <cell r="C93" t="str">
            <v>SINGHPUR</v>
          </cell>
          <cell r="D93">
            <v>100</v>
          </cell>
          <cell r="E93">
            <v>108</v>
          </cell>
          <cell r="G93">
            <v>23</v>
          </cell>
          <cell r="H93">
            <v>25</v>
          </cell>
        </row>
        <row r="94">
          <cell r="C94" t="str">
            <v>SINGLA</v>
          </cell>
          <cell r="D94">
            <v>129</v>
          </cell>
          <cell r="E94">
            <v>139</v>
          </cell>
          <cell r="G94">
            <v>23</v>
          </cell>
          <cell r="H94">
            <v>25</v>
          </cell>
        </row>
        <row r="95">
          <cell r="C95" t="str">
            <v>SORO</v>
          </cell>
          <cell r="D95">
            <v>62</v>
          </cell>
          <cell r="E95">
            <v>67</v>
          </cell>
          <cell r="G95">
            <v>23</v>
          </cell>
          <cell r="H95">
            <v>25</v>
          </cell>
        </row>
        <row r="96">
          <cell r="C96" t="str">
            <v>SUNDARGARH</v>
          </cell>
          <cell r="D96">
            <v>83</v>
          </cell>
          <cell r="E96">
            <v>89</v>
          </cell>
          <cell r="G96">
            <v>23</v>
          </cell>
          <cell r="H96">
            <v>25</v>
          </cell>
        </row>
        <row r="97">
          <cell r="C97" t="str">
            <v>TALCHER</v>
          </cell>
          <cell r="D97">
            <v>62</v>
          </cell>
          <cell r="E97">
            <v>67</v>
          </cell>
          <cell r="G97">
            <v>23</v>
          </cell>
          <cell r="H97">
            <v>25</v>
          </cell>
        </row>
        <row r="98">
          <cell r="C98" t="str">
            <v>THAKURMUNDA</v>
          </cell>
          <cell r="D98">
            <v>227</v>
          </cell>
          <cell r="E98">
            <v>244</v>
          </cell>
          <cell r="G98">
            <v>23</v>
          </cell>
          <cell r="H98">
            <v>25</v>
          </cell>
          <cell r="I98" t="str">
            <v>MIN. 8 CASE  CH.</v>
          </cell>
        </row>
        <row r="99">
          <cell r="C99" t="str">
            <v>UDALA</v>
          </cell>
          <cell r="D99">
            <v>133</v>
          </cell>
          <cell r="E99">
            <v>143</v>
          </cell>
          <cell r="G99">
            <v>23</v>
          </cell>
          <cell r="H99">
            <v>25</v>
          </cell>
          <cell r="I99" t="str">
            <v>MIN. 8 CASE  CH.</v>
          </cell>
        </row>
        <row r="100">
          <cell r="C100" t="str">
            <v>BAGUDI</v>
          </cell>
          <cell r="D100">
            <v>75</v>
          </cell>
          <cell r="E100">
            <v>81</v>
          </cell>
          <cell r="G100">
            <v>23</v>
          </cell>
          <cell r="H100">
            <v>25</v>
          </cell>
        </row>
        <row r="101">
          <cell r="C101" t="str">
            <v>BARIPADA</v>
          </cell>
          <cell r="D101">
            <v>103</v>
          </cell>
          <cell r="E101">
            <v>111</v>
          </cell>
          <cell r="G101">
            <v>23</v>
          </cell>
          <cell r="H101">
            <v>25</v>
          </cell>
        </row>
        <row r="102">
          <cell r="C102" t="str">
            <v>NAYAHATA</v>
          </cell>
          <cell r="D102">
            <v>91</v>
          </cell>
          <cell r="E102">
            <v>98</v>
          </cell>
          <cell r="G102">
            <v>23</v>
          </cell>
          <cell r="H102">
            <v>25</v>
          </cell>
        </row>
        <row r="103">
          <cell r="C103" t="str">
            <v>JODA</v>
          </cell>
          <cell r="D103">
            <v>193</v>
          </cell>
          <cell r="E103">
            <v>207</v>
          </cell>
          <cell r="G103">
            <v>23</v>
          </cell>
          <cell r="H103">
            <v>25</v>
          </cell>
        </row>
        <row r="104">
          <cell r="C104" t="str">
            <v>SAMBALPUR</v>
          </cell>
          <cell r="D104">
            <v>83</v>
          </cell>
          <cell r="E104">
            <v>89</v>
          </cell>
          <cell r="G104">
            <v>23</v>
          </cell>
          <cell r="H104">
            <v>25</v>
          </cell>
        </row>
        <row r="105">
          <cell r="C105" t="str">
            <v>JHINEI</v>
          </cell>
          <cell r="D105">
            <v>133</v>
          </cell>
          <cell r="E105">
            <v>143</v>
          </cell>
          <cell r="G105">
            <v>23</v>
          </cell>
          <cell r="H105">
            <v>25</v>
          </cell>
          <cell r="I105" t="str">
            <v>MIN. 8 CASE  CH.</v>
          </cell>
        </row>
        <row r="106">
          <cell r="C106" t="str">
            <v>DEHURDA</v>
          </cell>
          <cell r="D106">
            <v>182</v>
          </cell>
          <cell r="E106">
            <v>196</v>
          </cell>
          <cell r="G106">
            <v>23</v>
          </cell>
          <cell r="H106">
            <v>25</v>
          </cell>
          <cell r="I106" t="str">
            <v>MIN. 8 CASE  CH.</v>
          </cell>
        </row>
        <row r="107">
          <cell r="C107" t="str">
            <v>RAYAGADA</v>
          </cell>
          <cell r="D107">
            <v>121</v>
          </cell>
          <cell r="E107">
            <v>130</v>
          </cell>
          <cell r="G107">
            <v>23</v>
          </cell>
          <cell r="H107">
            <v>25</v>
          </cell>
        </row>
        <row r="108">
          <cell r="C108" t="str">
            <v>BHOGRAI</v>
          </cell>
          <cell r="D108">
            <v>199</v>
          </cell>
          <cell r="E108">
            <v>214</v>
          </cell>
          <cell r="G108">
            <v>23</v>
          </cell>
          <cell r="H108">
            <v>25</v>
          </cell>
          <cell r="I108" t="str">
            <v>MIN. 8 CASE  CH.</v>
          </cell>
        </row>
        <row r="109">
          <cell r="C109" t="str">
            <v>DEULIA THENGA</v>
          </cell>
          <cell r="D109">
            <v>62</v>
          </cell>
          <cell r="E109">
            <v>67</v>
          </cell>
          <cell r="G109">
            <v>23</v>
          </cell>
          <cell r="H109">
            <v>25</v>
          </cell>
        </row>
        <row r="110">
          <cell r="C110" t="str">
            <v>MATIAPADA</v>
          </cell>
          <cell r="D110">
            <v>69</v>
          </cell>
          <cell r="E110">
            <v>74</v>
          </cell>
          <cell r="G110">
            <v>23</v>
          </cell>
          <cell r="H110">
            <v>25</v>
          </cell>
        </row>
        <row r="111">
          <cell r="C111" t="str">
            <v>RAJ SUNAKHALA</v>
          </cell>
          <cell r="D111">
            <v>87</v>
          </cell>
          <cell r="E111">
            <v>94</v>
          </cell>
          <cell r="G111">
            <v>23</v>
          </cell>
          <cell r="H111">
            <v>25</v>
          </cell>
        </row>
        <row r="112">
          <cell r="C112" t="str">
            <v>DHENKIKOTE</v>
          </cell>
          <cell r="D112">
            <v>127</v>
          </cell>
          <cell r="E112">
            <v>137</v>
          </cell>
          <cell r="G112">
            <v>23</v>
          </cell>
          <cell r="H112">
            <v>25</v>
          </cell>
          <cell r="I112" t="str">
            <v>MIN. 8 CASE  CH.</v>
          </cell>
        </row>
        <row r="113">
          <cell r="C113" t="str">
            <v>SARANAKUL</v>
          </cell>
          <cell r="D113">
            <v>110</v>
          </cell>
          <cell r="E113">
            <v>118</v>
          </cell>
          <cell r="G113">
            <v>23</v>
          </cell>
          <cell r="H113">
            <v>25</v>
          </cell>
        </row>
        <row r="114">
          <cell r="C114" t="str">
            <v>CUTTACK</v>
          </cell>
          <cell r="D114">
            <v>39</v>
          </cell>
          <cell r="E114">
            <v>42</v>
          </cell>
          <cell r="G114">
            <v>23</v>
          </cell>
          <cell r="H114">
            <v>25</v>
          </cell>
        </row>
        <row r="115">
          <cell r="C115" t="str">
            <v>GHANTAGHARPATNA</v>
          </cell>
          <cell r="D115">
            <v>99</v>
          </cell>
          <cell r="E115">
            <v>106</v>
          </cell>
          <cell r="G115">
            <v>23</v>
          </cell>
          <cell r="H115">
            <v>25</v>
          </cell>
        </row>
        <row r="116">
          <cell r="C116" t="str">
            <v>JHUMPURA</v>
          </cell>
          <cell r="D116">
            <v>127</v>
          </cell>
          <cell r="E116">
            <v>137</v>
          </cell>
          <cell r="G116">
            <v>23</v>
          </cell>
          <cell r="H116">
            <v>25</v>
          </cell>
        </row>
        <row r="117">
          <cell r="C117" t="str">
            <v>BARI</v>
          </cell>
          <cell r="D117">
            <v>99</v>
          </cell>
          <cell r="E117">
            <v>106</v>
          </cell>
          <cell r="G117">
            <v>23</v>
          </cell>
          <cell r="H117">
            <v>25</v>
          </cell>
        </row>
        <row r="118">
          <cell r="C118" t="str">
            <v>BALIA BALASORE</v>
          </cell>
          <cell r="D118">
            <v>77</v>
          </cell>
          <cell r="E118">
            <v>83</v>
          </cell>
          <cell r="G118">
            <v>23</v>
          </cell>
          <cell r="H118">
            <v>25</v>
          </cell>
        </row>
        <row r="119">
          <cell r="C119" t="str">
            <v>TANGI</v>
          </cell>
          <cell r="D119">
            <v>80</v>
          </cell>
          <cell r="E119">
            <v>86</v>
          </cell>
          <cell r="G119">
            <v>23</v>
          </cell>
          <cell r="H119">
            <v>25</v>
          </cell>
        </row>
        <row r="120">
          <cell r="C120" t="str">
            <v>NIALI</v>
          </cell>
          <cell r="D120">
            <v>66</v>
          </cell>
          <cell r="E120">
            <v>71</v>
          </cell>
          <cell r="G120">
            <v>23</v>
          </cell>
          <cell r="H120">
            <v>25</v>
          </cell>
        </row>
        <row r="121">
          <cell r="C121" t="str">
            <v>PHULBANI</v>
          </cell>
          <cell r="D121">
            <v>165</v>
          </cell>
          <cell r="E121">
            <v>177</v>
          </cell>
          <cell r="G121">
            <v>23</v>
          </cell>
          <cell r="H121">
            <v>25</v>
          </cell>
        </row>
        <row r="122">
          <cell r="C122" t="str">
            <v>ARAKHAPATANA</v>
          </cell>
          <cell r="D122">
            <v>77</v>
          </cell>
          <cell r="E122">
            <v>83</v>
          </cell>
          <cell r="G122">
            <v>23</v>
          </cell>
          <cell r="H122">
            <v>25</v>
          </cell>
        </row>
        <row r="123">
          <cell r="C123" t="str">
            <v>JAGATPUR</v>
          </cell>
          <cell r="D123">
            <v>50</v>
          </cell>
          <cell r="E123">
            <v>54</v>
          </cell>
          <cell r="G123">
            <v>23</v>
          </cell>
          <cell r="H123">
            <v>25</v>
          </cell>
        </row>
        <row r="124">
          <cell r="C124" t="str">
            <v>CONTAINMENT ROAD</v>
          </cell>
          <cell r="D124">
            <v>50</v>
          </cell>
          <cell r="E124">
            <v>54</v>
          </cell>
          <cell r="G124">
            <v>23</v>
          </cell>
          <cell r="H124">
            <v>25</v>
          </cell>
        </row>
        <row r="125">
          <cell r="C125" t="str">
            <v>BOUDH</v>
          </cell>
          <cell r="D125">
            <v>190</v>
          </cell>
          <cell r="E125">
            <v>204</v>
          </cell>
          <cell r="G125">
            <v>23</v>
          </cell>
          <cell r="H125">
            <v>25</v>
          </cell>
        </row>
        <row r="126">
          <cell r="C126" t="str">
            <v>BHANJANAGAR</v>
          </cell>
          <cell r="D126">
            <v>130</v>
          </cell>
          <cell r="E126">
            <v>140</v>
          </cell>
          <cell r="G126">
            <v>23</v>
          </cell>
          <cell r="H126">
            <v>25</v>
          </cell>
          <cell r="I126" t="str">
            <v>MIN. 8 CASE  CH.</v>
          </cell>
        </row>
        <row r="127">
          <cell r="C127" t="str">
            <v>KONARK</v>
          </cell>
          <cell r="D127">
            <v>89</v>
          </cell>
          <cell r="E127">
            <v>96</v>
          </cell>
          <cell r="G127">
            <v>23</v>
          </cell>
          <cell r="H127">
            <v>25</v>
          </cell>
        </row>
        <row r="128">
          <cell r="C128" t="str">
            <v>JOGESWARPUR</v>
          </cell>
          <cell r="D128">
            <v>62</v>
          </cell>
          <cell r="E128">
            <v>67</v>
          </cell>
          <cell r="G128">
            <v>23</v>
          </cell>
          <cell r="H128">
            <v>25</v>
          </cell>
        </row>
        <row r="129">
          <cell r="C129" t="str">
            <v>JHANJIRI MANGALA</v>
          </cell>
          <cell r="D129">
            <v>50</v>
          </cell>
          <cell r="E129">
            <v>54</v>
          </cell>
          <cell r="G129">
            <v>23</v>
          </cell>
          <cell r="H129">
            <v>25</v>
          </cell>
        </row>
        <row r="130">
          <cell r="C130" t="str">
            <v>JEYPORE</v>
          </cell>
          <cell r="D130">
            <v>135</v>
          </cell>
          <cell r="E130">
            <v>145</v>
          </cell>
          <cell r="G130">
            <v>23</v>
          </cell>
          <cell r="H130">
            <v>25</v>
          </cell>
        </row>
        <row r="131">
          <cell r="C131" t="str">
            <v>CANTONMENT ROAD</v>
          </cell>
          <cell r="D131">
            <v>39</v>
          </cell>
          <cell r="E131">
            <v>54</v>
          </cell>
          <cell r="G131">
            <v>23</v>
          </cell>
          <cell r="H131">
            <v>25</v>
          </cell>
        </row>
        <row r="132">
          <cell r="C132" t="str">
            <v>BOLANGIR</v>
          </cell>
          <cell r="D132">
            <v>110</v>
          </cell>
          <cell r="E132">
            <v>118</v>
          </cell>
          <cell r="G132">
            <v>23</v>
          </cell>
          <cell r="H132">
            <v>25</v>
          </cell>
        </row>
        <row r="133">
          <cell r="C133" t="str">
            <v>SIMILIGUDA</v>
          </cell>
          <cell r="D133">
            <v>185</v>
          </cell>
          <cell r="E133">
            <v>199</v>
          </cell>
          <cell r="G133">
            <v>23</v>
          </cell>
          <cell r="H133">
            <v>25</v>
          </cell>
        </row>
        <row r="134">
          <cell r="C134" t="str">
            <v>NABARANGPUR</v>
          </cell>
          <cell r="D134">
            <v>185</v>
          </cell>
          <cell r="E134">
            <v>199</v>
          </cell>
          <cell r="G134">
            <v>23</v>
          </cell>
          <cell r="H134">
            <v>25</v>
          </cell>
        </row>
        <row r="135">
          <cell r="C135" t="str">
            <v>KOTPAD</v>
          </cell>
          <cell r="D135">
            <v>190</v>
          </cell>
          <cell r="E135">
            <v>204</v>
          </cell>
          <cell r="G135">
            <v>23</v>
          </cell>
          <cell r="H135">
            <v>25</v>
          </cell>
          <cell r="I135" t="str">
            <v>MIN. 8 CASE  CH.</v>
          </cell>
        </row>
        <row r="136">
          <cell r="C136" t="str">
            <v>PARALAKHEMUNDI</v>
          </cell>
          <cell r="D136">
            <v>200</v>
          </cell>
          <cell r="E136">
            <v>215</v>
          </cell>
          <cell r="G136">
            <v>23</v>
          </cell>
          <cell r="H136">
            <v>25</v>
          </cell>
          <cell r="I136" t="str">
            <v>MIN. 8 CASE  CH.</v>
          </cell>
        </row>
        <row r="137">
          <cell r="C137" t="str">
            <v>MALKANGIRI</v>
          </cell>
          <cell r="D137">
            <v>230</v>
          </cell>
          <cell r="E137">
            <v>247</v>
          </cell>
          <cell r="G137">
            <v>23</v>
          </cell>
          <cell r="H137">
            <v>25</v>
          </cell>
          <cell r="I137" t="str">
            <v>MIN. 8 CASE  CH.</v>
          </cell>
        </row>
        <row r="138">
          <cell r="C138" t="str">
            <v>MOTER</v>
          </cell>
          <cell r="E138">
            <v>175</v>
          </cell>
          <cell r="G138">
            <v>23</v>
          </cell>
          <cell r="H138">
            <v>25</v>
          </cell>
          <cell r="I138" t="str">
            <v>MIN. 8 CASE  CH.</v>
          </cell>
        </row>
        <row r="139">
          <cell r="C139" t="str">
            <v>KORAPUT</v>
          </cell>
          <cell r="E139">
            <v>199</v>
          </cell>
          <cell r="G139">
            <v>23</v>
          </cell>
          <cell r="H139">
            <v>25</v>
          </cell>
          <cell r="I139" t="str">
            <v>MIN. 8 CASE  CH.</v>
          </cell>
        </row>
        <row r="140">
          <cell r="C140" t="str">
            <v>TIKIRI</v>
          </cell>
          <cell r="E140">
            <v>180</v>
          </cell>
          <cell r="G140">
            <v>23</v>
          </cell>
          <cell r="H140">
            <v>25</v>
          </cell>
          <cell r="I140" t="str">
            <v>MIN. 8 CASE  CH.</v>
          </cell>
        </row>
        <row r="141">
          <cell r="C141" t="str">
            <v>KESINGA</v>
          </cell>
          <cell r="E141">
            <v>155</v>
          </cell>
          <cell r="G141">
            <v>23</v>
          </cell>
          <cell r="H141">
            <v>25</v>
          </cell>
          <cell r="I141" t="str">
            <v>MIN. 8 CASE  CH.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1"/>
  <sheetViews>
    <sheetView tabSelected="1" topLeftCell="A142" workbookViewId="0">
      <selection activeCell="I164" sqref="I164"/>
    </sheetView>
  </sheetViews>
  <sheetFormatPr defaultRowHeight="15"/>
  <cols>
    <col min="1" max="1" width="4.85546875" style="2" customWidth="1"/>
    <col min="2" max="2" width="10.7109375" style="8" bestFit="1" customWidth="1"/>
    <col min="3" max="3" width="11.7109375" style="2" bestFit="1" customWidth="1"/>
    <col min="4" max="4" width="9.85546875" style="9" bestFit="1" customWidth="1"/>
    <col min="5" max="5" width="6.42578125" style="2" bestFit="1" customWidth="1"/>
    <col min="6" max="6" width="18" style="2" bestFit="1" customWidth="1"/>
    <col min="7" max="7" width="5.42578125" style="2" bestFit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6.42578125" style="2" bestFit="1" customWidth="1"/>
    <col min="12" max="12" width="9.5703125" style="2" bestFit="1" customWidth="1"/>
    <col min="13" max="13" width="9.5703125" style="2" customWidth="1"/>
    <col min="14" max="14" width="37.28515625" style="2" bestFit="1" customWidth="1"/>
    <col min="15" max="19" width="9.140625" style="2"/>
    <col min="20" max="20" width="11" style="2" bestFit="1" customWidth="1"/>
    <col min="21" max="16384" width="9.140625" style="2"/>
  </cols>
  <sheetData>
    <row r="1" spans="1:20" ht="81.75" customHeight="1" thickBot="1">
      <c r="A1" s="63"/>
      <c r="B1" s="64"/>
      <c r="C1" s="64"/>
      <c r="D1" s="64"/>
      <c r="E1" s="64"/>
      <c r="F1" s="64"/>
      <c r="G1" s="64"/>
      <c r="H1" s="65"/>
      <c r="I1" s="57" t="s">
        <v>10</v>
      </c>
      <c r="J1" s="58"/>
      <c r="K1" s="58"/>
      <c r="L1" s="59"/>
    </row>
    <row r="2" spans="1:20" ht="90" customHeight="1" thickBot="1">
      <c r="A2" s="66" t="s">
        <v>37</v>
      </c>
      <c r="B2" s="67"/>
      <c r="C2" s="67"/>
      <c r="D2" s="67"/>
      <c r="E2" s="67"/>
      <c r="F2" s="67"/>
      <c r="G2" s="67"/>
      <c r="H2" s="68"/>
      <c r="I2" s="60" t="s">
        <v>439</v>
      </c>
      <c r="J2" s="61"/>
      <c r="K2" s="61"/>
      <c r="L2" s="62"/>
      <c r="N2" s="7"/>
    </row>
    <row r="3" spans="1:20" ht="15.75" thickBot="1">
      <c r="A3" s="32" t="s">
        <v>25</v>
      </c>
      <c r="B3" s="33" t="s">
        <v>1</v>
      </c>
      <c r="C3" s="33" t="s">
        <v>26</v>
      </c>
      <c r="D3" s="33" t="s">
        <v>27</v>
      </c>
      <c r="E3" s="33" t="s">
        <v>2</v>
      </c>
      <c r="F3" s="33" t="s">
        <v>3</v>
      </c>
      <c r="G3" s="33" t="s">
        <v>4</v>
      </c>
      <c r="H3" s="34" t="s">
        <v>5</v>
      </c>
      <c r="I3" s="34" t="s">
        <v>6</v>
      </c>
      <c r="J3" s="34" t="s">
        <v>8</v>
      </c>
      <c r="K3" s="34" t="s">
        <v>7</v>
      </c>
      <c r="L3" s="35" t="s">
        <v>11</v>
      </c>
      <c r="M3" s="36" t="s">
        <v>28</v>
      </c>
      <c r="N3" s="26" t="s">
        <v>46</v>
      </c>
    </row>
    <row r="4" spans="1:20">
      <c r="A4" s="38">
        <v>1</v>
      </c>
      <c r="B4" s="39" t="s">
        <v>109</v>
      </c>
      <c r="C4" s="39" t="s">
        <v>110</v>
      </c>
      <c r="D4" s="39" t="s">
        <v>111</v>
      </c>
      <c r="E4" s="39" t="s">
        <v>12</v>
      </c>
      <c r="F4" s="39" t="s">
        <v>21</v>
      </c>
      <c r="G4" s="39">
        <v>19</v>
      </c>
      <c r="H4" s="40">
        <f>VLOOKUP(F4,'[1]GOPAL ZARDA'!$C$4:$E$151,3,FALSE)</f>
        <v>74</v>
      </c>
      <c r="I4" s="40">
        <v>0</v>
      </c>
      <c r="J4" s="40">
        <f t="shared" ref="J4:J67" si="0">G4*23</f>
        <v>437</v>
      </c>
      <c r="K4" s="40">
        <v>25</v>
      </c>
      <c r="L4" s="40">
        <f t="shared" ref="L4:L43" si="1">G4*H4+I4+J4+K4</f>
        <v>1868</v>
      </c>
      <c r="M4" s="41"/>
      <c r="N4" s="6" t="s">
        <v>55</v>
      </c>
    </row>
    <row r="5" spans="1:20">
      <c r="A5" s="25">
        <v>2</v>
      </c>
      <c r="B5" s="22" t="s">
        <v>109</v>
      </c>
      <c r="C5" s="22" t="s">
        <v>112</v>
      </c>
      <c r="D5" s="22" t="s">
        <v>113</v>
      </c>
      <c r="E5" s="22" t="s">
        <v>12</v>
      </c>
      <c r="F5" s="22" t="s">
        <v>97</v>
      </c>
      <c r="G5" s="22">
        <v>10</v>
      </c>
      <c r="H5" s="23">
        <f>VLOOKUP(F5,'[1]GOPAL ZARDA'!$C$4:$E$151,3,FALSE)</f>
        <v>86</v>
      </c>
      <c r="I5" s="23">
        <v>0</v>
      </c>
      <c r="J5" s="23">
        <f t="shared" si="0"/>
        <v>230</v>
      </c>
      <c r="K5" s="23">
        <v>25</v>
      </c>
      <c r="L5" s="23">
        <f t="shared" si="1"/>
        <v>1115</v>
      </c>
      <c r="M5" s="42"/>
      <c r="N5" s="24" t="s">
        <v>98</v>
      </c>
    </row>
    <row r="6" spans="1:20">
      <c r="A6" s="25">
        <v>3</v>
      </c>
      <c r="B6" s="22" t="s">
        <v>109</v>
      </c>
      <c r="C6" s="22" t="s">
        <v>114</v>
      </c>
      <c r="D6" s="22" t="s">
        <v>115</v>
      </c>
      <c r="E6" s="22" t="s">
        <v>12</v>
      </c>
      <c r="F6" s="22" t="s">
        <v>22</v>
      </c>
      <c r="G6" s="22">
        <v>8</v>
      </c>
      <c r="H6" s="23">
        <f>VLOOKUP(F6,'[1]GOPAL ZARDA'!$C$4:$E$151,3,FALSE)</f>
        <v>108</v>
      </c>
      <c r="I6" s="23">
        <v>0</v>
      </c>
      <c r="J6" s="23">
        <f t="shared" si="0"/>
        <v>184</v>
      </c>
      <c r="K6" s="23">
        <v>25</v>
      </c>
      <c r="L6" s="23">
        <f t="shared" si="1"/>
        <v>1073</v>
      </c>
      <c r="M6" s="42"/>
      <c r="N6" s="24" t="s">
        <v>116</v>
      </c>
    </row>
    <row r="7" spans="1:20">
      <c r="A7" s="25">
        <v>4</v>
      </c>
      <c r="B7" s="22" t="s">
        <v>109</v>
      </c>
      <c r="C7" s="22" t="s">
        <v>117</v>
      </c>
      <c r="D7" s="22" t="s">
        <v>118</v>
      </c>
      <c r="E7" s="22" t="s">
        <v>12</v>
      </c>
      <c r="F7" s="22" t="s">
        <v>22</v>
      </c>
      <c r="G7" s="22">
        <v>1</v>
      </c>
      <c r="H7" s="23">
        <f>VLOOKUP(F7,'[1]GOPAL ZARDA'!$C$4:$E$151,3,FALSE)</f>
        <v>108</v>
      </c>
      <c r="I7" s="23">
        <v>0</v>
      </c>
      <c r="J7" s="23">
        <f t="shared" si="0"/>
        <v>23</v>
      </c>
      <c r="K7" s="23">
        <v>25</v>
      </c>
      <c r="L7" s="23">
        <f t="shared" si="1"/>
        <v>156</v>
      </c>
      <c r="M7" s="42"/>
      <c r="N7" s="24" t="s">
        <v>99</v>
      </c>
      <c r="T7" s="27"/>
    </row>
    <row r="8" spans="1:20" s="50" customFormat="1">
      <c r="A8" s="5">
        <v>5</v>
      </c>
      <c r="B8" s="3" t="s">
        <v>119</v>
      </c>
      <c r="C8" s="3" t="s">
        <v>120</v>
      </c>
      <c r="D8" s="3" t="s">
        <v>121</v>
      </c>
      <c r="E8" s="3" t="s">
        <v>12</v>
      </c>
      <c r="F8" s="3" t="s">
        <v>122</v>
      </c>
      <c r="G8" s="3">
        <v>2</v>
      </c>
      <c r="H8" s="4">
        <f>VLOOKUP(F8,'[1]GOPAL ZARDA'!$C$4:$E$151,3,FALSE)</f>
        <v>118</v>
      </c>
      <c r="I8" s="4">
        <v>0</v>
      </c>
      <c r="J8" s="4">
        <f t="shared" si="0"/>
        <v>46</v>
      </c>
      <c r="K8" s="4">
        <v>25</v>
      </c>
      <c r="L8" s="4">
        <f t="shared" si="1"/>
        <v>307</v>
      </c>
      <c r="M8" s="49"/>
      <c r="N8" s="6" t="s">
        <v>123</v>
      </c>
    </row>
    <row r="9" spans="1:20">
      <c r="A9" s="25">
        <v>6</v>
      </c>
      <c r="B9" s="22" t="s">
        <v>119</v>
      </c>
      <c r="C9" s="22" t="s">
        <v>124</v>
      </c>
      <c r="D9" s="22" t="s">
        <v>125</v>
      </c>
      <c r="E9" s="22" t="s">
        <v>12</v>
      </c>
      <c r="F9" s="22" t="s">
        <v>76</v>
      </c>
      <c r="G9" s="22">
        <v>10</v>
      </c>
      <c r="H9" s="23">
        <f>VLOOKUP(F9,'[1]GOPAL ZARDA'!$C$4:$E$151,3,FALSE)</f>
        <v>49</v>
      </c>
      <c r="I9" s="23">
        <v>0</v>
      </c>
      <c r="J9" s="23">
        <f t="shared" si="0"/>
        <v>230</v>
      </c>
      <c r="K9" s="23">
        <v>25</v>
      </c>
      <c r="L9" s="23">
        <f t="shared" si="1"/>
        <v>745</v>
      </c>
      <c r="M9" s="42"/>
      <c r="N9" s="31" t="s">
        <v>77</v>
      </c>
    </row>
    <row r="10" spans="1:20">
      <c r="A10" s="25">
        <v>7</v>
      </c>
      <c r="B10" s="22" t="s">
        <v>119</v>
      </c>
      <c r="C10" s="22" t="s">
        <v>126</v>
      </c>
      <c r="D10" s="22" t="s">
        <v>127</v>
      </c>
      <c r="E10" s="22" t="s">
        <v>12</v>
      </c>
      <c r="F10" s="3" t="s">
        <v>15</v>
      </c>
      <c r="G10" s="22">
        <v>20</v>
      </c>
      <c r="H10" s="23">
        <f>VLOOKUP(F10,'[1]GOPAL ZARDA'!$C$4:$E$151,3,FALSE)</f>
        <v>111</v>
      </c>
      <c r="I10" s="23">
        <v>0</v>
      </c>
      <c r="J10" s="23">
        <f t="shared" si="0"/>
        <v>460</v>
      </c>
      <c r="K10" s="23">
        <v>25</v>
      </c>
      <c r="L10" s="23">
        <f t="shared" si="1"/>
        <v>2705</v>
      </c>
      <c r="M10" s="42"/>
      <c r="N10" s="24" t="s">
        <v>50</v>
      </c>
    </row>
    <row r="11" spans="1:20">
      <c r="A11" s="25">
        <v>8</v>
      </c>
      <c r="B11" s="22" t="s">
        <v>128</v>
      </c>
      <c r="C11" s="22" t="s">
        <v>129</v>
      </c>
      <c r="D11" s="22" t="s">
        <v>130</v>
      </c>
      <c r="E11" s="22" t="s">
        <v>12</v>
      </c>
      <c r="F11" s="22" t="s">
        <v>34</v>
      </c>
      <c r="G11" s="22">
        <v>8</v>
      </c>
      <c r="H11" s="23">
        <f>VLOOKUP(F11,'[1]GOPAL ZARDA'!$C$4:$E$151,3,FALSE)</f>
        <v>98</v>
      </c>
      <c r="I11" s="23">
        <v>0</v>
      </c>
      <c r="J11" s="23">
        <f t="shared" si="0"/>
        <v>184</v>
      </c>
      <c r="K11" s="23">
        <v>25</v>
      </c>
      <c r="L11" s="23">
        <f t="shared" si="1"/>
        <v>993</v>
      </c>
      <c r="M11" s="42"/>
      <c r="N11" s="24" t="s">
        <v>56</v>
      </c>
    </row>
    <row r="12" spans="1:20">
      <c r="A12" s="25">
        <v>9</v>
      </c>
      <c r="B12" s="22" t="s">
        <v>128</v>
      </c>
      <c r="C12" s="22" t="s">
        <v>131</v>
      </c>
      <c r="D12" s="22" t="s">
        <v>132</v>
      </c>
      <c r="E12" s="22" t="s">
        <v>12</v>
      </c>
      <c r="F12" s="22" t="s">
        <v>13</v>
      </c>
      <c r="G12" s="22">
        <v>5</v>
      </c>
      <c r="H12" s="23">
        <f>VLOOKUP(F12,'[1]GOPAL ZARDA'!$C$4:$E$151,3,FALSE)</f>
        <v>139</v>
      </c>
      <c r="I12" s="23">
        <v>0</v>
      </c>
      <c r="J12" s="23">
        <f t="shared" si="0"/>
        <v>115</v>
      </c>
      <c r="K12" s="23">
        <v>25</v>
      </c>
      <c r="L12" s="23">
        <f t="shared" si="1"/>
        <v>835</v>
      </c>
      <c r="M12" s="42"/>
      <c r="N12" s="24" t="s">
        <v>53</v>
      </c>
    </row>
    <row r="13" spans="1:20">
      <c r="A13" s="25">
        <v>10</v>
      </c>
      <c r="B13" s="22" t="s">
        <v>128</v>
      </c>
      <c r="C13" s="22" t="s">
        <v>133</v>
      </c>
      <c r="D13" s="22" t="s">
        <v>134</v>
      </c>
      <c r="E13" s="22" t="s">
        <v>12</v>
      </c>
      <c r="F13" s="22" t="s">
        <v>96</v>
      </c>
      <c r="G13" s="22">
        <v>2</v>
      </c>
      <c r="H13" s="23">
        <f>VLOOKUP(F13,'[1]GOPAL ZARDA'!$C$4:$E$151,3,FALSE)</f>
        <v>145</v>
      </c>
      <c r="I13" s="23">
        <v>0</v>
      </c>
      <c r="J13" s="23">
        <f t="shared" si="0"/>
        <v>46</v>
      </c>
      <c r="K13" s="23">
        <v>25</v>
      </c>
      <c r="L13" s="23">
        <f t="shared" si="1"/>
        <v>361</v>
      </c>
      <c r="M13" s="42"/>
      <c r="N13" s="31" t="s">
        <v>135</v>
      </c>
    </row>
    <row r="14" spans="1:20">
      <c r="A14" s="25">
        <v>11</v>
      </c>
      <c r="B14" s="22" t="s">
        <v>128</v>
      </c>
      <c r="C14" s="22" t="s">
        <v>136</v>
      </c>
      <c r="D14" s="22" t="s">
        <v>137</v>
      </c>
      <c r="E14" s="22" t="s">
        <v>12</v>
      </c>
      <c r="F14" s="22" t="s">
        <v>94</v>
      </c>
      <c r="G14" s="22">
        <v>3</v>
      </c>
      <c r="H14" s="23">
        <f>VLOOKUP(F14,'[1]GOPAL ZARDA'!$C$4:$E$151,3,FALSE)</f>
        <v>85</v>
      </c>
      <c r="I14" s="23">
        <v>0</v>
      </c>
      <c r="J14" s="23">
        <f t="shared" si="0"/>
        <v>69</v>
      </c>
      <c r="K14" s="23">
        <v>25</v>
      </c>
      <c r="L14" s="23">
        <f t="shared" si="1"/>
        <v>349</v>
      </c>
      <c r="M14" s="42"/>
      <c r="N14" s="31" t="s">
        <v>138</v>
      </c>
    </row>
    <row r="15" spans="1:20">
      <c r="A15" s="25">
        <v>12</v>
      </c>
      <c r="B15" s="22" t="s">
        <v>128</v>
      </c>
      <c r="C15" s="22" t="s">
        <v>139</v>
      </c>
      <c r="D15" s="22" t="s">
        <v>140</v>
      </c>
      <c r="E15" s="22" t="s">
        <v>12</v>
      </c>
      <c r="F15" s="22" t="s">
        <v>19</v>
      </c>
      <c r="G15" s="22">
        <v>2</v>
      </c>
      <c r="H15" s="23">
        <f>VLOOKUP(F15,'[1]GOPAL ZARDA'!$C$4:$E$151,3,FALSE)</f>
        <v>102</v>
      </c>
      <c r="I15" s="23">
        <v>0</v>
      </c>
      <c r="J15" s="23">
        <f t="shared" si="0"/>
        <v>46</v>
      </c>
      <c r="K15" s="23">
        <v>25</v>
      </c>
      <c r="L15" s="23">
        <f t="shared" si="1"/>
        <v>275</v>
      </c>
      <c r="M15" s="42"/>
      <c r="N15" s="24" t="s">
        <v>100</v>
      </c>
    </row>
    <row r="16" spans="1:20">
      <c r="A16" s="25">
        <v>13</v>
      </c>
      <c r="B16" s="22" t="s">
        <v>141</v>
      </c>
      <c r="C16" s="22" t="s">
        <v>142</v>
      </c>
      <c r="D16" s="22" t="s">
        <v>143</v>
      </c>
      <c r="E16" s="22" t="s">
        <v>12</v>
      </c>
      <c r="F16" s="3" t="s">
        <v>31</v>
      </c>
      <c r="G16" s="22">
        <v>5</v>
      </c>
      <c r="H16" s="23">
        <f>VLOOKUP(F16,'[1]GOPAL ZARDA'!$C$4:$E$151,3,FALSE)</f>
        <v>67</v>
      </c>
      <c r="I16" s="23">
        <v>0</v>
      </c>
      <c r="J16" s="23">
        <f t="shared" si="0"/>
        <v>115</v>
      </c>
      <c r="K16" s="23">
        <v>25</v>
      </c>
      <c r="L16" s="23">
        <f t="shared" si="1"/>
        <v>475</v>
      </c>
      <c r="M16" s="42"/>
      <c r="N16" s="24" t="s">
        <v>144</v>
      </c>
    </row>
    <row r="17" spans="1:14">
      <c r="A17" s="25">
        <v>14</v>
      </c>
      <c r="B17" s="22" t="s">
        <v>141</v>
      </c>
      <c r="C17" s="22" t="s">
        <v>145</v>
      </c>
      <c r="D17" s="22" t="s">
        <v>146</v>
      </c>
      <c r="E17" s="22" t="s">
        <v>12</v>
      </c>
      <c r="F17" s="22" t="s">
        <v>16</v>
      </c>
      <c r="G17" s="22">
        <v>1</v>
      </c>
      <c r="H17" s="23">
        <f>VLOOKUP(F17,'[1]GOPAL ZARDA'!$C$4:$E$151,3,FALSE)</f>
        <v>60</v>
      </c>
      <c r="I17" s="23">
        <v>0</v>
      </c>
      <c r="J17" s="23">
        <f t="shared" si="0"/>
        <v>23</v>
      </c>
      <c r="K17" s="23">
        <v>25</v>
      </c>
      <c r="L17" s="23">
        <f t="shared" si="1"/>
        <v>108</v>
      </c>
      <c r="M17" s="42"/>
      <c r="N17" s="31" t="s">
        <v>57</v>
      </c>
    </row>
    <row r="18" spans="1:14">
      <c r="A18" s="25">
        <v>15</v>
      </c>
      <c r="B18" s="22" t="s">
        <v>141</v>
      </c>
      <c r="C18" s="22" t="s">
        <v>147</v>
      </c>
      <c r="D18" s="22" t="s">
        <v>148</v>
      </c>
      <c r="E18" s="22" t="s">
        <v>12</v>
      </c>
      <c r="F18" s="22" t="s">
        <v>16</v>
      </c>
      <c r="G18" s="22">
        <v>6</v>
      </c>
      <c r="H18" s="23">
        <f>VLOOKUP(F18,'[1]GOPAL ZARDA'!$C$4:$E$151,3,FALSE)</f>
        <v>60</v>
      </c>
      <c r="I18" s="23">
        <v>0</v>
      </c>
      <c r="J18" s="23">
        <f t="shared" si="0"/>
        <v>138</v>
      </c>
      <c r="K18" s="23">
        <v>25</v>
      </c>
      <c r="L18" s="23">
        <f t="shared" si="1"/>
        <v>523</v>
      </c>
      <c r="M18" s="42"/>
      <c r="N18" s="31" t="s">
        <v>57</v>
      </c>
    </row>
    <row r="19" spans="1:14">
      <c r="A19" s="25">
        <v>16</v>
      </c>
      <c r="B19" s="22" t="s">
        <v>141</v>
      </c>
      <c r="C19" s="22" t="s">
        <v>149</v>
      </c>
      <c r="D19" s="22" t="s">
        <v>150</v>
      </c>
      <c r="E19" s="22" t="s">
        <v>12</v>
      </c>
      <c r="F19" s="22" t="s">
        <v>14</v>
      </c>
      <c r="G19" s="22">
        <v>1</v>
      </c>
      <c r="H19" s="23">
        <f>VLOOKUP(F19,'[1]GOPAL ZARDA'!$C$4:$E$151,3,FALSE)</f>
        <v>67</v>
      </c>
      <c r="I19" s="23">
        <v>0</v>
      </c>
      <c r="J19" s="23">
        <f t="shared" si="0"/>
        <v>23</v>
      </c>
      <c r="K19" s="23">
        <v>25</v>
      </c>
      <c r="L19" s="23">
        <f t="shared" si="1"/>
        <v>115</v>
      </c>
      <c r="M19" s="42"/>
      <c r="N19" s="24" t="s">
        <v>59</v>
      </c>
    </row>
    <row r="20" spans="1:14">
      <c r="A20" s="25">
        <v>17</v>
      </c>
      <c r="B20" s="22" t="s">
        <v>141</v>
      </c>
      <c r="C20" s="22" t="s">
        <v>151</v>
      </c>
      <c r="D20" s="22" t="s">
        <v>152</v>
      </c>
      <c r="E20" s="22" t="s">
        <v>12</v>
      </c>
      <c r="F20" s="22" t="s">
        <v>14</v>
      </c>
      <c r="G20" s="22">
        <v>1</v>
      </c>
      <c r="H20" s="23">
        <f>VLOOKUP(F20,'[1]GOPAL ZARDA'!$C$4:$E$151,3,FALSE)</f>
        <v>67</v>
      </c>
      <c r="I20" s="23">
        <v>0</v>
      </c>
      <c r="J20" s="23">
        <f t="shared" si="0"/>
        <v>23</v>
      </c>
      <c r="K20" s="23">
        <v>25</v>
      </c>
      <c r="L20" s="23">
        <f t="shared" si="1"/>
        <v>115</v>
      </c>
      <c r="M20" s="42"/>
      <c r="N20" s="24" t="s">
        <v>59</v>
      </c>
    </row>
    <row r="21" spans="1:14">
      <c r="A21" s="25">
        <v>18</v>
      </c>
      <c r="B21" s="22" t="s">
        <v>141</v>
      </c>
      <c r="C21" s="22" t="s">
        <v>153</v>
      </c>
      <c r="D21" s="22" t="s">
        <v>154</v>
      </c>
      <c r="E21" s="22" t="s">
        <v>12</v>
      </c>
      <c r="F21" s="22" t="s">
        <v>14</v>
      </c>
      <c r="G21" s="22">
        <v>5</v>
      </c>
      <c r="H21" s="23">
        <f>VLOOKUP(F21,'[1]GOPAL ZARDA'!$C$4:$E$151,3,FALSE)</f>
        <v>67</v>
      </c>
      <c r="I21" s="23">
        <v>0</v>
      </c>
      <c r="J21" s="23">
        <f t="shared" si="0"/>
        <v>115</v>
      </c>
      <c r="K21" s="23">
        <v>25</v>
      </c>
      <c r="L21" s="23">
        <f t="shared" si="1"/>
        <v>475</v>
      </c>
      <c r="M21" s="42"/>
      <c r="N21" s="24" t="s">
        <v>59</v>
      </c>
    </row>
    <row r="22" spans="1:14">
      <c r="A22" s="25">
        <v>19</v>
      </c>
      <c r="B22" s="22" t="s">
        <v>141</v>
      </c>
      <c r="C22" s="22" t="s">
        <v>155</v>
      </c>
      <c r="D22" s="22" t="s">
        <v>156</v>
      </c>
      <c r="E22" s="22" t="s">
        <v>12</v>
      </c>
      <c r="F22" s="22" t="s">
        <v>19</v>
      </c>
      <c r="G22" s="22">
        <v>4</v>
      </c>
      <c r="H22" s="23">
        <f>VLOOKUP(F22,'[1]GOPAL ZARDA'!$C$4:$E$151,3,FALSE)</f>
        <v>102</v>
      </c>
      <c r="I22" s="23">
        <v>0</v>
      </c>
      <c r="J22" s="23">
        <f t="shared" si="0"/>
        <v>92</v>
      </c>
      <c r="K22" s="23">
        <v>25</v>
      </c>
      <c r="L22" s="23">
        <f t="shared" si="1"/>
        <v>525</v>
      </c>
      <c r="M22" s="42"/>
      <c r="N22" s="24" t="s">
        <v>100</v>
      </c>
    </row>
    <row r="23" spans="1:14">
      <c r="A23" s="25">
        <v>20</v>
      </c>
      <c r="B23" s="22" t="s">
        <v>141</v>
      </c>
      <c r="C23" s="22" t="s">
        <v>157</v>
      </c>
      <c r="D23" s="22" t="s">
        <v>158</v>
      </c>
      <c r="E23" s="22" t="s">
        <v>12</v>
      </c>
      <c r="F23" s="22" t="s">
        <v>14</v>
      </c>
      <c r="G23" s="22">
        <v>10</v>
      </c>
      <c r="H23" s="23">
        <f>VLOOKUP(F23,'[1]GOPAL ZARDA'!$C$4:$E$151,3,FALSE)</f>
        <v>67</v>
      </c>
      <c r="I23" s="23">
        <v>0</v>
      </c>
      <c r="J23" s="23">
        <f t="shared" si="0"/>
        <v>230</v>
      </c>
      <c r="K23" s="23">
        <v>25</v>
      </c>
      <c r="L23" s="23">
        <f t="shared" si="1"/>
        <v>925</v>
      </c>
      <c r="M23" s="42"/>
      <c r="N23" s="31" t="s">
        <v>90</v>
      </c>
    </row>
    <row r="24" spans="1:14">
      <c r="A24" s="25">
        <v>21</v>
      </c>
      <c r="B24" s="22" t="s">
        <v>141</v>
      </c>
      <c r="C24" s="22" t="s">
        <v>159</v>
      </c>
      <c r="D24" s="22" t="s">
        <v>160</v>
      </c>
      <c r="E24" s="22" t="s">
        <v>12</v>
      </c>
      <c r="F24" s="22" t="s">
        <v>14</v>
      </c>
      <c r="G24" s="22">
        <v>6</v>
      </c>
      <c r="H24" s="23">
        <f>VLOOKUP(F24,'[1]GOPAL ZARDA'!$C$4:$E$151,3,FALSE)</f>
        <v>67</v>
      </c>
      <c r="I24" s="23">
        <v>0</v>
      </c>
      <c r="J24" s="23">
        <f t="shared" si="0"/>
        <v>138</v>
      </c>
      <c r="K24" s="23">
        <v>25</v>
      </c>
      <c r="L24" s="23">
        <f t="shared" si="1"/>
        <v>565</v>
      </c>
      <c r="M24" s="42"/>
      <c r="N24" s="31" t="s">
        <v>90</v>
      </c>
    </row>
    <row r="25" spans="1:14">
      <c r="A25" s="25">
        <v>22</v>
      </c>
      <c r="B25" s="22" t="s">
        <v>141</v>
      </c>
      <c r="C25" s="22" t="s">
        <v>161</v>
      </c>
      <c r="D25" s="22" t="s">
        <v>162</v>
      </c>
      <c r="E25" s="22" t="s">
        <v>12</v>
      </c>
      <c r="F25" s="22" t="s">
        <v>24</v>
      </c>
      <c r="G25" s="22">
        <v>20</v>
      </c>
      <c r="H25" s="23">
        <f>VLOOKUP(F25,'[1]GOPAL ZARDA'!$C$4:$E$151,3,FALSE)</f>
        <v>83</v>
      </c>
      <c r="I25" s="23">
        <v>0</v>
      </c>
      <c r="J25" s="23">
        <f t="shared" si="0"/>
        <v>460</v>
      </c>
      <c r="K25" s="23">
        <v>25</v>
      </c>
      <c r="L25" s="23">
        <f t="shared" si="1"/>
        <v>2145</v>
      </c>
      <c r="M25" s="42"/>
      <c r="N25" s="24" t="s">
        <v>61</v>
      </c>
    </row>
    <row r="26" spans="1:14">
      <c r="A26" s="25">
        <v>23</v>
      </c>
      <c r="B26" s="22" t="s">
        <v>163</v>
      </c>
      <c r="C26" s="22" t="s">
        <v>164</v>
      </c>
      <c r="D26" s="22" t="s">
        <v>165</v>
      </c>
      <c r="E26" s="22" t="s">
        <v>12</v>
      </c>
      <c r="F26" s="22" t="s">
        <v>20</v>
      </c>
      <c r="G26" s="22">
        <v>3</v>
      </c>
      <c r="H26" s="23">
        <f>VLOOKUP(F26,'[1]GOPAL ZARDA'!$C$4:$E$151,3,FALSE)</f>
        <v>139</v>
      </c>
      <c r="I26" s="23">
        <v>0</v>
      </c>
      <c r="J26" s="23">
        <f t="shared" si="0"/>
        <v>69</v>
      </c>
      <c r="K26" s="23">
        <v>25</v>
      </c>
      <c r="L26" s="23">
        <f t="shared" si="1"/>
        <v>511</v>
      </c>
      <c r="M26" s="42"/>
      <c r="N26" s="24" t="s">
        <v>52</v>
      </c>
    </row>
    <row r="27" spans="1:14">
      <c r="A27" s="25">
        <v>24</v>
      </c>
      <c r="B27" s="22" t="s">
        <v>163</v>
      </c>
      <c r="C27" s="22" t="s">
        <v>166</v>
      </c>
      <c r="D27" s="22" t="s">
        <v>167</v>
      </c>
      <c r="E27" s="22" t="s">
        <v>12</v>
      </c>
      <c r="F27" s="22" t="s">
        <v>18</v>
      </c>
      <c r="G27" s="22">
        <v>6</v>
      </c>
      <c r="H27" s="23">
        <f>VLOOKUP(F27,'[1]GOPAL ZARDA'!$C$4:$E$151,3,FALSE)</f>
        <v>67</v>
      </c>
      <c r="I27" s="23">
        <v>0</v>
      </c>
      <c r="J27" s="23">
        <f t="shared" si="0"/>
        <v>138</v>
      </c>
      <c r="K27" s="23">
        <v>25</v>
      </c>
      <c r="L27" s="23">
        <f t="shared" si="1"/>
        <v>565</v>
      </c>
      <c r="M27" s="42"/>
      <c r="N27" s="24" t="s">
        <v>168</v>
      </c>
    </row>
    <row r="28" spans="1:14">
      <c r="A28" s="25">
        <v>25</v>
      </c>
      <c r="B28" s="22" t="s">
        <v>163</v>
      </c>
      <c r="C28" s="22" t="s">
        <v>169</v>
      </c>
      <c r="D28" s="22" t="s">
        <v>170</v>
      </c>
      <c r="E28" s="22" t="s">
        <v>12</v>
      </c>
      <c r="F28" s="22" t="s">
        <v>30</v>
      </c>
      <c r="G28" s="22">
        <v>4</v>
      </c>
      <c r="H28" s="23">
        <f>VLOOKUP(F28,'[1]GOPAL ZARDA'!$C$4:$E$151,3,FALSE)</f>
        <v>67</v>
      </c>
      <c r="I28" s="23">
        <v>0</v>
      </c>
      <c r="J28" s="23">
        <f t="shared" si="0"/>
        <v>92</v>
      </c>
      <c r="K28" s="23">
        <v>25</v>
      </c>
      <c r="L28" s="23">
        <f t="shared" si="1"/>
        <v>385</v>
      </c>
      <c r="M28" s="42"/>
      <c r="N28" s="24" t="s">
        <v>171</v>
      </c>
    </row>
    <row r="29" spans="1:14">
      <c r="A29" s="25">
        <v>26</v>
      </c>
      <c r="B29" s="22" t="s">
        <v>163</v>
      </c>
      <c r="C29" s="22" t="s">
        <v>172</v>
      </c>
      <c r="D29" s="22" t="s">
        <v>173</v>
      </c>
      <c r="E29" s="22" t="s">
        <v>12</v>
      </c>
      <c r="F29" s="22" t="s">
        <v>30</v>
      </c>
      <c r="G29" s="22">
        <v>7</v>
      </c>
      <c r="H29" s="23">
        <f>VLOOKUP(F29,'[1]GOPAL ZARDA'!$C$4:$E$151,3,FALSE)</f>
        <v>67</v>
      </c>
      <c r="I29" s="23">
        <v>0</v>
      </c>
      <c r="J29" s="23">
        <f t="shared" si="0"/>
        <v>161</v>
      </c>
      <c r="K29" s="23">
        <v>25</v>
      </c>
      <c r="L29" s="23">
        <f t="shared" si="1"/>
        <v>655</v>
      </c>
      <c r="M29" s="42"/>
      <c r="N29" s="24" t="s">
        <v>171</v>
      </c>
    </row>
    <row r="30" spans="1:14">
      <c r="A30" s="25">
        <v>27</v>
      </c>
      <c r="B30" s="22" t="s">
        <v>163</v>
      </c>
      <c r="C30" s="22" t="s">
        <v>174</v>
      </c>
      <c r="D30" s="22" t="s">
        <v>175</v>
      </c>
      <c r="E30" s="22" t="s">
        <v>12</v>
      </c>
      <c r="F30" s="28" t="s">
        <v>17</v>
      </c>
      <c r="G30" s="22">
        <v>6</v>
      </c>
      <c r="H30" s="23">
        <f>VLOOKUP(F30,'[1]GOPAL ZARDA'!$C$4:$E$151,3,FALSE)</f>
        <v>86</v>
      </c>
      <c r="I30" s="23">
        <v>0</v>
      </c>
      <c r="J30" s="23">
        <f t="shared" si="0"/>
        <v>138</v>
      </c>
      <c r="K30" s="23">
        <v>25</v>
      </c>
      <c r="L30" s="23">
        <f t="shared" si="1"/>
        <v>679</v>
      </c>
      <c r="M30" s="42"/>
      <c r="N30" s="24" t="s">
        <v>60</v>
      </c>
    </row>
    <row r="31" spans="1:14">
      <c r="A31" s="25">
        <v>28</v>
      </c>
      <c r="B31" s="22" t="s">
        <v>163</v>
      </c>
      <c r="C31" s="22" t="s">
        <v>176</v>
      </c>
      <c r="D31" s="22" t="s">
        <v>177</v>
      </c>
      <c r="E31" s="22" t="s">
        <v>12</v>
      </c>
      <c r="F31" s="22" t="s">
        <v>22</v>
      </c>
      <c r="G31" s="22">
        <v>11</v>
      </c>
      <c r="H31" s="23">
        <f>VLOOKUP(F31,'[1]GOPAL ZARDA'!$C$4:$E$151,3,FALSE)</f>
        <v>108</v>
      </c>
      <c r="I31" s="23">
        <v>0</v>
      </c>
      <c r="J31" s="23">
        <f t="shared" si="0"/>
        <v>253</v>
      </c>
      <c r="K31" s="23">
        <v>25</v>
      </c>
      <c r="L31" s="23">
        <f t="shared" si="1"/>
        <v>1466</v>
      </c>
      <c r="M31" s="42"/>
      <c r="N31" s="24" t="s">
        <v>99</v>
      </c>
    </row>
    <row r="32" spans="1:14">
      <c r="A32" s="25">
        <v>29</v>
      </c>
      <c r="B32" s="22" t="s">
        <v>163</v>
      </c>
      <c r="C32" s="22" t="s">
        <v>178</v>
      </c>
      <c r="D32" s="22" t="s">
        <v>179</v>
      </c>
      <c r="E32" s="22" t="s">
        <v>12</v>
      </c>
      <c r="F32" s="22" t="s">
        <v>22</v>
      </c>
      <c r="G32" s="22">
        <v>3</v>
      </c>
      <c r="H32" s="23">
        <f>VLOOKUP(F32,'[1]GOPAL ZARDA'!$C$4:$E$151,3,FALSE)</f>
        <v>108</v>
      </c>
      <c r="I32" s="23">
        <v>0</v>
      </c>
      <c r="J32" s="23">
        <f t="shared" si="0"/>
        <v>69</v>
      </c>
      <c r="K32" s="23">
        <v>25</v>
      </c>
      <c r="L32" s="23">
        <f t="shared" si="1"/>
        <v>418</v>
      </c>
      <c r="M32" s="42"/>
      <c r="N32" s="24" t="s">
        <v>99</v>
      </c>
    </row>
    <row r="33" spans="1:14">
      <c r="A33" s="25">
        <v>30</v>
      </c>
      <c r="B33" s="22" t="s">
        <v>180</v>
      </c>
      <c r="C33" s="22" t="s">
        <v>181</v>
      </c>
      <c r="D33" s="22" t="s">
        <v>182</v>
      </c>
      <c r="E33" s="22" t="s">
        <v>12</v>
      </c>
      <c r="F33" s="22" t="s">
        <v>101</v>
      </c>
      <c r="G33" s="22">
        <v>10</v>
      </c>
      <c r="H33" s="23">
        <f>VLOOKUP(F33,'[1]GOPAL ZARDA'!$C$4:$E$151,3,FALSE)</f>
        <v>67</v>
      </c>
      <c r="I33" s="23">
        <v>0</v>
      </c>
      <c r="J33" s="23">
        <f t="shared" si="0"/>
        <v>230</v>
      </c>
      <c r="K33" s="23">
        <v>25</v>
      </c>
      <c r="L33" s="23">
        <f t="shared" si="1"/>
        <v>925</v>
      </c>
      <c r="M33" s="42"/>
      <c r="N33" s="31" t="s">
        <v>105</v>
      </c>
    </row>
    <row r="34" spans="1:14">
      <c r="A34" s="25">
        <v>31</v>
      </c>
      <c r="B34" s="22" t="s">
        <v>180</v>
      </c>
      <c r="C34" s="22" t="s">
        <v>183</v>
      </c>
      <c r="D34" s="22" t="s">
        <v>184</v>
      </c>
      <c r="E34" s="22" t="s">
        <v>12</v>
      </c>
      <c r="F34" s="22" t="s">
        <v>185</v>
      </c>
      <c r="G34" s="22">
        <v>12</v>
      </c>
      <c r="H34" s="23">
        <f>VLOOKUP(F34,'[1]GOPAL ZARDA'!$C$4:$E$151,3,FALSE)</f>
        <v>74</v>
      </c>
      <c r="I34" s="23">
        <v>0</v>
      </c>
      <c r="J34" s="23">
        <f t="shared" si="0"/>
        <v>276</v>
      </c>
      <c r="K34" s="23">
        <v>25</v>
      </c>
      <c r="L34" s="23">
        <f t="shared" si="1"/>
        <v>1189</v>
      </c>
      <c r="M34" s="42"/>
      <c r="N34" s="31" t="s">
        <v>186</v>
      </c>
    </row>
    <row r="35" spans="1:14">
      <c r="A35" s="25">
        <v>32</v>
      </c>
      <c r="B35" s="22" t="s">
        <v>180</v>
      </c>
      <c r="C35" s="22" t="s">
        <v>187</v>
      </c>
      <c r="D35" s="22" t="s">
        <v>188</v>
      </c>
      <c r="E35" s="22" t="s">
        <v>12</v>
      </c>
      <c r="F35" s="22" t="s">
        <v>13</v>
      </c>
      <c r="G35" s="22">
        <v>13</v>
      </c>
      <c r="H35" s="23">
        <f>VLOOKUP(F35,'[1]GOPAL ZARDA'!$C$4:$E$151,3,FALSE)</f>
        <v>139</v>
      </c>
      <c r="I35" s="23">
        <v>0</v>
      </c>
      <c r="J35" s="23">
        <f t="shared" si="0"/>
        <v>299</v>
      </c>
      <c r="K35" s="23">
        <v>25</v>
      </c>
      <c r="L35" s="23">
        <f t="shared" si="1"/>
        <v>2131</v>
      </c>
      <c r="M35" s="42"/>
      <c r="N35" s="31" t="s">
        <v>88</v>
      </c>
    </row>
    <row r="36" spans="1:14" s="50" customFormat="1">
      <c r="A36" s="5">
        <v>33</v>
      </c>
      <c r="B36" s="3" t="s">
        <v>180</v>
      </c>
      <c r="C36" s="3" t="s">
        <v>189</v>
      </c>
      <c r="D36" s="3" t="s">
        <v>190</v>
      </c>
      <c r="E36" s="3" t="s">
        <v>12</v>
      </c>
      <c r="F36" s="48" t="s">
        <v>436</v>
      </c>
      <c r="G36" s="3">
        <v>10</v>
      </c>
      <c r="H36" s="4">
        <f>VLOOKUP(F36,'[1]GOPAL ZARDA'!$C$4:$E$151,3,FALSE)</f>
        <v>196</v>
      </c>
      <c r="I36" s="4">
        <v>0</v>
      </c>
      <c r="J36" s="4">
        <f t="shared" si="0"/>
        <v>230</v>
      </c>
      <c r="K36" s="4">
        <v>25</v>
      </c>
      <c r="L36" s="4">
        <f t="shared" si="1"/>
        <v>2215</v>
      </c>
      <c r="M36" s="49"/>
      <c r="N36" s="6" t="s">
        <v>49</v>
      </c>
    </row>
    <row r="37" spans="1:14">
      <c r="A37" s="25">
        <v>34</v>
      </c>
      <c r="B37" s="22" t="s">
        <v>180</v>
      </c>
      <c r="C37" s="22" t="s">
        <v>191</v>
      </c>
      <c r="D37" s="22" t="s">
        <v>192</v>
      </c>
      <c r="E37" s="22" t="s">
        <v>12</v>
      </c>
      <c r="F37" s="22" t="s">
        <v>24</v>
      </c>
      <c r="G37" s="22">
        <v>6</v>
      </c>
      <c r="H37" s="23">
        <f>VLOOKUP(F37,'[1]GOPAL ZARDA'!$C$4:$E$151,3,FALSE)</f>
        <v>83</v>
      </c>
      <c r="I37" s="23">
        <v>0</v>
      </c>
      <c r="J37" s="23">
        <f t="shared" si="0"/>
        <v>138</v>
      </c>
      <c r="K37" s="23">
        <v>25</v>
      </c>
      <c r="L37" s="23">
        <f t="shared" si="1"/>
        <v>661</v>
      </c>
      <c r="M37" s="42"/>
      <c r="N37" s="24" t="s">
        <v>64</v>
      </c>
    </row>
    <row r="38" spans="1:14">
      <c r="A38" s="25">
        <v>35</v>
      </c>
      <c r="B38" s="22" t="s">
        <v>193</v>
      </c>
      <c r="C38" s="22" t="s">
        <v>194</v>
      </c>
      <c r="D38" s="22" t="s">
        <v>195</v>
      </c>
      <c r="E38" s="22" t="s">
        <v>12</v>
      </c>
      <c r="F38" s="22" t="s">
        <v>21</v>
      </c>
      <c r="G38" s="22">
        <v>7</v>
      </c>
      <c r="H38" s="23">
        <f>VLOOKUP(F38,'[1]GOPAL ZARDA'!$C$4:$E$151,3,FALSE)</f>
        <v>74</v>
      </c>
      <c r="I38" s="23">
        <v>0</v>
      </c>
      <c r="J38" s="23">
        <f t="shared" si="0"/>
        <v>161</v>
      </c>
      <c r="K38" s="23">
        <v>25</v>
      </c>
      <c r="L38" s="23">
        <f t="shared" si="1"/>
        <v>704</v>
      </c>
      <c r="M38" s="42"/>
      <c r="N38" s="24" t="s">
        <v>89</v>
      </c>
    </row>
    <row r="39" spans="1:14">
      <c r="A39" s="25">
        <v>36</v>
      </c>
      <c r="B39" s="22" t="s">
        <v>193</v>
      </c>
      <c r="C39" s="22" t="s">
        <v>196</v>
      </c>
      <c r="D39" s="22" t="s">
        <v>197</v>
      </c>
      <c r="E39" s="22" t="s">
        <v>12</v>
      </c>
      <c r="F39" s="3" t="s">
        <v>31</v>
      </c>
      <c r="G39" s="22">
        <v>2</v>
      </c>
      <c r="H39" s="23">
        <f>VLOOKUP(F39,'[1]GOPAL ZARDA'!$C$4:$E$151,3,FALSE)</f>
        <v>67</v>
      </c>
      <c r="I39" s="23">
        <v>0</v>
      </c>
      <c r="J39" s="23">
        <f t="shared" si="0"/>
        <v>46</v>
      </c>
      <c r="K39" s="23">
        <v>25</v>
      </c>
      <c r="L39" s="23">
        <f t="shared" si="1"/>
        <v>205</v>
      </c>
      <c r="M39" s="42"/>
      <c r="N39" s="24" t="s">
        <v>144</v>
      </c>
    </row>
    <row r="40" spans="1:14">
      <c r="A40" s="25">
        <v>37</v>
      </c>
      <c r="B40" s="22" t="s">
        <v>193</v>
      </c>
      <c r="C40" s="22" t="s">
        <v>198</v>
      </c>
      <c r="D40" s="22" t="s">
        <v>199</v>
      </c>
      <c r="E40" s="22" t="s">
        <v>12</v>
      </c>
      <c r="F40" s="22" t="s">
        <v>14</v>
      </c>
      <c r="G40" s="22">
        <v>3</v>
      </c>
      <c r="H40" s="23">
        <f>VLOOKUP(F40,'[1]GOPAL ZARDA'!$C$4:$E$151,3,FALSE)</f>
        <v>67</v>
      </c>
      <c r="I40" s="23">
        <v>0</v>
      </c>
      <c r="J40" s="23">
        <f t="shared" si="0"/>
        <v>69</v>
      </c>
      <c r="K40" s="23">
        <v>25</v>
      </c>
      <c r="L40" s="23">
        <f t="shared" si="1"/>
        <v>295</v>
      </c>
      <c r="M40" s="42"/>
      <c r="N40" s="24" t="s">
        <v>59</v>
      </c>
    </row>
    <row r="41" spans="1:14">
      <c r="A41" s="25">
        <v>38</v>
      </c>
      <c r="B41" s="22" t="s">
        <v>200</v>
      </c>
      <c r="C41" s="22" t="s">
        <v>201</v>
      </c>
      <c r="D41" s="22" t="s">
        <v>202</v>
      </c>
      <c r="E41" s="22" t="s">
        <v>12</v>
      </c>
      <c r="F41" s="22" t="s">
        <v>76</v>
      </c>
      <c r="G41" s="22">
        <v>10</v>
      </c>
      <c r="H41" s="23">
        <f>VLOOKUP(F41,'[1]GOPAL ZARDA'!$C$4:$E$151,3,FALSE)</f>
        <v>49</v>
      </c>
      <c r="I41" s="23">
        <v>0</v>
      </c>
      <c r="J41" s="23">
        <f t="shared" si="0"/>
        <v>230</v>
      </c>
      <c r="K41" s="23">
        <v>25</v>
      </c>
      <c r="L41" s="23">
        <f t="shared" si="1"/>
        <v>745</v>
      </c>
      <c r="M41" s="42"/>
      <c r="N41" s="31" t="s">
        <v>77</v>
      </c>
    </row>
    <row r="42" spans="1:14">
      <c r="A42" s="25">
        <v>39</v>
      </c>
      <c r="B42" s="22" t="s">
        <v>200</v>
      </c>
      <c r="C42" s="22" t="s">
        <v>203</v>
      </c>
      <c r="D42" s="22" t="s">
        <v>204</v>
      </c>
      <c r="E42" s="22" t="s">
        <v>12</v>
      </c>
      <c r="F42" s="22" t="s">
        <v>22</v>
      </c>
      <c r="G42" s="22">
        <v>1</v>
      </c>
      <c r="H42" s="23">
        <f>VLOOKUP(F42,'[1]GOPAL ZARDA'!$C$4:$E$151,3,FALSE)</f>
        <v>108</v>
      </c>
      <c r="I42" s="23">
        <v>0</v>
      </c>
      <c r="J42" s="23">
        <f t="shared" si="0"/>
        <v>23</v>
      </c>
      <c r="K42" s="23">
        <v>25</v>
      </c>
      <c r="L42" s="23">
        <f t="shared" si="1"/>
        <v>156</v>
      </c>
      <c r="M42" s="42"/>
      <c r="N42" s="24" t="s">
        <v>68</v>
      </c>
    </row>
    <row r="43" spans="1:14">
      <c r="A43" s="25">
        <v>40</v>
      </c>
      <c r="B43" s="22" t="s">
        <v>200</v>
      </c>
      <c r="C43" s="22" t="s">
        <v>205</v>
      </c>
      <c r="D43" s="22" t="s">
        <v>206</v>
      </c>
      <c r="E43" s="22" t="s">
        <v>12</v>
      </c>
      <c r="F43" s="22" t="s">
        <v>22</v>
      </c>
      <c r="G43" s="22">
        <v>5</v>
      </c>
      <c r="H43" s="23">
        <f>VLOOKUP(F43,'[1]GOPAL ZARDA'!$C$4:$E$151,3,FALSE)</f>
        <v>108</v>
      </c>
      <c r="I43" s="23">
        <v>0</v>
      </c>
      <c r="J43" s="23">
        <f t="shared" si="0"/>
        <v>115</v>
      </c>
      <c r="K43" s="23">
        <v>25</v>
      </c>
      <c r="L43" s="23">
        <f t="shared" si="1"/>
        <v>680</v>
      </c>
      <c r="M43" s="42"/>
      <c r="N43" s="24" t="s">
        <v>68</v>
      </c>
    </row>
    <row r="44" spans="1:14" ht="30">
      <c r="A44" s="25">
        <v>41</v>
      </c>
      <c r="B44" s="22" t="s">
        <v>200</v>
      </c>
      <c r="C44" s="22" t="s">
        <v>207</v>
      </c>
      <c r="D44" s="22" t="s">
        <v>208</v>
      </c>
      <c r="E44" s="22" t="s">
        <v>12</v>
      </c>
      <c r="F44" s="22" t="s">
        <v>41</v>
      </c>
      <c r="G44" s="22">
        <v>2</v>
      </c>
      <c r="H44" s="23">
        <f>VLOOKUP(F44,'[1]GOPAL ZARDA'!$C$4:$E$151,3,FALSE)</f>
        <v>143</v>
      </c>
      <c r="I44" s="23">
        <v>0</v>
      </c>
      <c r="J44" s="23">
        <f t="shared" si="0"/>
        <v>46</v>
      </c>
      <c r="K44" s="23">
        <v>25</v>
      </c>
      <c r="L44" s="23">
        <f>8*H44+I44+J44+K44</f>
        <v>1215</v>
      </c>
      <c r="M44" s="42" t="str">
        <f>VLOOKUP(F44,'[1]GOPAL ZARDA'!$C$3:$I$143,7,FALSE)</f>
        <v>MIN. 8 CASE  CH.</v>
      </c>
      <c r="N44" s="24" t="s">
        <v>54</v>
      </c>
    </row>
    <row r="45" spans="1:14">
      <c r="A45" s="25">
        <v>42</v>
      </c>
      <c r="B45" s="22" t="s">
        <v>200</v>
      </c>
      <c r="C45" s="22" t="s">
        <v>209</v>
      </c>
      <c r="D45" s="22" t="s">
        <v>210</v>
      </c>
      <c r="E45" s="22" t="s">
        <v>12</v>
      </c>
      <c r="F45" s="22" t="s">
        <v>29</v>
      </c>
      <c r="G45" s="22">
        <v>8</v>
      </c>
      <c r="H45" s="23">
        <f>VLOOKUP(F45,'[1]GOPAL ZARDA'!$C$4:$E$151,3,FALSE)</f>
        <v>98</v>
      </c>
      <c r="I45" s="23">
        <v>0</v>
      </c>
      <c r="J45" s="23">
        <f t="shared" si="0"/>
        <v>184</v>
      </c>
      <c r="K45" s="23">
        <v>25</v>
      </c>
      <c r="L45" s="23">
        <f t="shared" ref="L45:L77" si="2">G45*H45+I45+J45+K45</f>
        <v>993</v>
      </c>
      <c r="M45" s="42"/>
      <c r="N45" s="24" t="s">
        <v>74</v>
      </c>
    </row>
    <row r="46" spans="1:14">
      <c r="A46" s="25">
        <v>43</v>
      </c>
      <c r="B46" s="22" t="s">
        <v>200</v>
      </c>
      <c r="C46" s="22" t="s">
        <v>211</v>
      </c>
      <c r="D46" s="22" t="s">
        <v>212</v>
      </c>
      <c r="E46" s="22" t="s">
        <v>12</v>
      </c>
      <c r="F46" s="22" t="s">
        <v>18</v>
      </c>
      <c r="G46" s="22">
        <v>15</v>
      </c>
      <c r="H46" s="23">
        <f>VLOOKUP(F46,'[1]GOPAL ZARDA'!$C$4:$E$151,3,FALSE)</f>
        <v>67</v>
      </c>
      <c r="I46" s="23">
        <v>0</v>
      </c>
      <c r="J46" s="23">
        <f t="shared" si="0"/>
        <v>345</v>
      </c>
      <c r="K46" s="23">
        <v>25</v>
      </c>
      <c r="L46" s="23">
        <f t="shared" si="2"/>
        <v>1375</v>
      </c>
      <c r="M46" s="42"/>
      <c r="N46" s="24" t="s">
        <v>58</v>
      </c>
    </row>
    <row r="47" spans="1:14">
      <c r="A47" s="25">
        <v>44</v>
      </c>
      <c r="B47" s="22" t="s">
        <v>200</v>
      </c>
      <c r="C47" s="22" t="s">
        <v>213</v>
      </c>
      <c r="D47" s="22" t="s">
        <v>214</v>
      </c>
      <c r="E47" s="22" t="s">
        <v>12</v>
      </c>
      <c r="F47" s="22" t="s">
        <v>38</v>
      </c>
      <c r="G47" s="22">
        <v>5</v>
      </c>
      <c r="H47" s="23">
        <f>VLOOKUP(F47,'[1]GOPAL ZARDA'!$C$4:$E$151,3,FALSE)</f>
        <v>83</v>
      </c>
      <c r="I47" s="23">
        <v>0</v>
      </c>
      <c r="J47" s="23">
        <f t="shared" si="0"/>
        <v>115</v>
      </c>
      <c r="K47" s="23">
        <v>25</v>
      </c>
      <c r="L47" s="23">
        <f t="shared" si="2"/>
        <v>555</v>
      </c>
      <c r="M47" s="42"/>
      <c r="N47" s="31" t="s">
        <v>215</v>
      </c>
    </row>
    <row r="48" spans="1:14">
      <c r="A48" s="25">
        <v>45</v>
      </c>
      <c r="B48" s="22" t="s">
        <v>200</v>
      </c>
      <c r="C48" s="22" t="s">
        <v>216</v>
      </c>
      <c r="D48" s="22" t="s">
        <v>217</v>
      </c>
      <c r="E48" s="22" t="s">
        <v>12</v>
      </c>
      <c r="F48" s="22" t="s">
        <v>16</v>
      </c>
      <c r="G48" s="22">
        <v>5</v>
      </c>
      <c r="H48" s="23">
        <f>VLOOKUP(F48,'[1]GOPAL ZARDA'!$C$4:$E$151,3,FALSE)</f>
        <v>60</v>
      </c>
      <c r="I48" s="23">
        <v>0</v>
      </c>
      <c r="J48" s="23">
        <f t="shared" si="0"/>
        <v>115</v>
      </c>
      <c r="K48" s="23">
        <v>25</v>
      </c>
      <c r="L48" s="23">
        <f t="shared" si="2"/>
        <v>440</v>
      </c>
      <c r="M48" s="42"/>
      <c r="N48" s="31" t="s">
        <v>57</v>
      </c>
    </row>
    <row r="49" spans="1:14">
      <c r="A49" s="25">
        <v>46</v>
      </c>
      <c r="B49" s="22" t="s">
        <v>200</v>
      </c>
      <c r="C49" s="22" t="s">
        <v>218</v>
      </c>
      <c r="D49" s="22" t="s">
        <v>219</v>
      </c>
      <c r="E49" s="22" t="s">
        <v>12</v>
      </c>
      <c r="F49" s="22" t="s">
        <v>18</v>
      </c>
      <c r="G49" s="22">
        <v>3</v>
      </c>
      <c r="H49" s="23">
        <f>VLOOKUP(F49,'[1]GOPAL ZARDA'!$C$4:$E$151,3,FALSE)</f>
        <v>67</v>
      </c>
      <c r="I49" s="23">
        <v>0</v>
      </c>
      <c r="J49" s="23">
        <f t="shared" si="0"/>
        <v>69</v>
      </c>
      <c r="K49" s="23">
        <v>25</v>
      </c>
      <c r="L49" s="23">
        <f t="shared" si="2"/>
        <v>295</v>
      </c>
      <c r="M49" s="42"/>
      <c r="N49" s="24" t="s">
        <v>58</v>
      </c>
    </row>
    <row r="50" spans="1:14">
      <c r="A50" s="25">
        <v>47</v>
      </c>
      <c r="B50" s="22" t="s">
        <v>200</v>
      </c>
      <c r="C50" s="22" t="s">
        <v>220</v>
      </c>
      <c r="D50" s="22" t="s">
        <v>221</v>
      </c>
      <c r="E50" s="22" t="s">
        <v>12</v>
      </c>
      <c r="F50" s="22" t="s">
        <v>13</v>
      </c>
      <c r="G50" s="22">
        <v>6</v>
      </c>
      <c r="H50" s="23">
        <f>VLOOKUP(F50,'[1]GOPAL ZARDA'!$C$4:$E$151,3,FALSE)</f>
        <v>139</v>
      </c>
      <c r="I50" s="23">
        <v>0</v>
      </c>
      <c r="J50" s="23">
        <f t="shared" si="0"/>
        <v>138</v>
      </c>
      <c r="K50" s="23">
        <v>25</v>
      </c>
      <c r="L50" s="23">
        <f t="shared" si="2"/>
        <v>997</v>
      </c>
      <c r="M50" s="42"/>
      <c r="N50" s="24" t="s">
        <v>53</v>
      </c>
    </row>
    <row r="51" spans="1:14">
      <c r="A51" s="25">
        <v>48</v>
      </c>
      <c r="B51" s="3" t="s">
        <v>222</v>
      </c>
      <c r="C51" s="3" t="s">
        <v>223</v>
      </c>
      <c r="D51" s="3" t="s">
        <v>224</v>
      </c>
      <c r="E51" s="3" t="s">
        <v>12</v>
      </c>
      <c r="F51" s="3" t="s">
        <v>21</v>
      </c>
      <c r="G51" s="3">
        <v>15</v>
      </c>
      <c r="H51" s="4">
        <f>VLOOKUP(F51,'[1]GOPAL ZARDA'!$C$4:$E$151,3,FALSE)</f>
        <v>74</v>
      </c>
      <c r="I51" s="4">
        <v>0</v>
      </c>
      <c r="J51" s="4">
        <f t="shared" si="0"/>
        <v>345</v>
      </c>
      <c r="K51" s="4">
        <v>25</v>
      </c>
      <c r="L51" s="4">
        <f t="shared" si="2"/>
        <v>1480</v>
      </c>
      <c r="M51" s="42"/>
      <c r="N51" s="6" t="s">
        <v>55</v>
      </c>
    </row>
    <row r="52" spans="1:14">
      <c r="A52" s="25">
        <v>49</v>
      </c>
      <c r="B52" s="22" t="s">
        <v>222</v>
      </c>
      <c r="C52" s="22" t="s">
        <v>225</v>
      </c>
      <c r="D52" s="22" t="s">
        <v>226</v>
      </c>
      <c r="E52" s="22" t="s">
        <v>12</v>
      </c>
      <c r="F52" s="22" t="s">
        <v>40</v>
      </c>
      <c r="G52" s="22">
        <v>15</v>
      </c>
      <c r="H52" s="23">
        <f>VLOOKUP(F52,'[1]GOPAL ZARDA'!$C$4:$E$151,3,FALSE)</f>
        <v>143</v>
      </c>
      <c r="I52" s="23">
        <v>0</v>
      </c>
      <c r="J52" s="23">
        <f t="shared" si="0"/>
        <v>345</v>
      </c>
      <c r="K52" s="23">
        <v>25</v>
      </c>
      <c r="L52" s="23">
        <f t="shared" si="2"/>
        <v>2515</v>
      </c>
      <c r="M52" s="42"/>
      <c r="N52" s="24" t="s">
        <v>78</v>
      </c>
    </row>
    <row r="53" spans="1:14">
      <c r="A53" s="25">
        <v>50</v>
      </c>
      <c r="B53" s="22" t="s">
        <v>222</v>
      </c>
      <c r="C53" s="22" t="s">
        <v>227</v>
      </c>
      <c r="D53" s="22" t="s">
        <v>228</v>
      </c>
      <c r="E53" s="22" t="s">
        <v>12</v>
      </c>
      <c r="F53" s="22" t="s">
        <v>19</v>
      </c>
      <c r="G53" s="22">
        <v>3</v>
      </c>
      <c r="H53" s="23">
        <f>VLOOKUP(F53,'[1]GOPAL ZARDA'!$C$4:$E$151,3,FALSE)</f>
        <v>102</v>
      </c>
      <c r="I53" s="23">
        <v>0</v>
      </c>
      <c r="J53" s="23">
        <f t="shared" si="0"/>
        <v>69</v>
      </c>
      <c r="K53" s="23">
        <v>25</v>
      </c>
      <c r="L53" s="23">
        <f t="shared" si="2"/>
        <v>400</v>
      </c>
      <c r="M53" s="42"/>
      <c r="N53" s="24" t="s">
        <v>100</v>
      </c>
    </row>
    <row r="54" spans="1:14">
      <c r="A54" s="25">
        <v>51</v>
      </c>
      <c r="B54" s="22" t="s">
        <v>222</v>
      </c>
      <c r="C54" s="22" t="s">
        <v>229</v>
      </c>
      <c r="D54" s="22" t="s">
        <v>230</v>
      </c>
      <c r="E54" s="22" t="s">
        <v>12</v>
      </c>
      <c r="F54" s="3" t="s">
        <v>31</v>
      </c>
      <c r="G54" s="22">
        <v>4</v>
      </c>
      <c r="H54" s="23">
        <f>VLOOKUP(F54,'[1]GOPAL ZARDA'!$C$4:$E$151,3,FALSE)</f>
        <v>67</v>
      </c>
      <c r="I54" s="23">
        <v>0</v>
      </c>
      <c r="J54" s="23">
        <f t="shared" si="0"/>
        <v>92</v>
      </c>
      <c r="K54" s="23">
        <v>25</v>
      </c>
      <c r="L54" s="23">
        <f t="shared" si="2"/>
        <v>385</v>
      </c>
      <c r="M54" s="42"/>
      <c r="N54" s="24" t="s">
        <v>144</v>
      </c>
    </row>
    <row r="55" spans="1:14">
      <c r="A55" s="25">
        <v>52</v>
      </c>
      <c r="B55" s="22" t="s">
        <v>222</v>
      </c>
      <c r="C55" s="22" t="s">
        <v>231</v>
      </c>
      <c r="D55" s="22" t="s">
        <v>232</v>
      </c>
      <c r="E55" s="22" t="s">
        <v>12</v>
      </c>
      <c r="F55" s="22" t="s">
        <v>33</v>
      </c>
      <c r="G55" s="22">
        <v>6</v>
      </c>
      <c r="H55" s="23">
        <f>VLOOKUP(F55,'[1]GOPAL ZARDA'!$C$4:$E$151,3,FALSE)</f>
        <v>108</v>
      </c>
      <c r="I55" s="23">
        <v>0</v>
      </c>
      <c r="J55" s="23">
        <f t="shared" si="0"/>
        <v>138</v>
      </c>
      <c r="K55" s="23">
        <v>25</v>
      </c>
      <c r="L55" s="23">
        <f t="shared" si="2"/>
        <v>811</v>
      </c>
      <c r="M55" s="42"/>
      <c r="N55" s="31" t="s">
        <v>66</v>
      </c>
    </row>
    <row r="56" spans="1:14">
      <c r="A56" s="25">
        <v>53</v>
      </c>
      <c r="B56" s="22" t="s">
        <v>222</v>
      </c>
      <c r="C56" s="22" t="s">
        <v>233</v>
      </c>
      <c r="D56" s="22" t="s">
        <v>234</v>
      </c>
      <c r="E56" s="22" t="s">
        <v>12</v>
      </c>
      <c r="F56" s="28" t="s">
        <v>235</v>
      </c>
      <c r="G56" s="22">
        <v>10</v>
      </c>
      <c r="H56" s="23">
        <f>VLOOKUP(F56,'[1]GOPAL ZARDA'!$C$4:$E$151,3,FALSE)</f>
        <v>58</v>
      </c>
      <c r="I56" s="23">
        <v>0</v>
      </c>
      <c r="J56" s="23">
        <f t="shared" si="0"/>
        <v>230</v>
      </c>
      <c r="K56" s="23">
        <v>25</v>
      </c>
      <c r="L56" s="23">
        <f t="shared" si="2"/>
        <v>835</v>
      </c>
      <c r="M56" s="42"/>
      <c r="N56" s="24" t="s">
        <v>236</v>
      </c>
    </row>
    <row r="57" spans="1:14">
      <c r="A57" s="25">
        <v>54</v>
      </c>
      <c r="B57" s="22" t="s">
        <v>222</v>
      </c>
      <c r="C57" s="22" t="s">
        <v>237</v>
      </c>
      <c r="D57" s="22" t="s">
        <v>238</v>
      </c>
      <c r="E57" s="22" t="s">
        <v>12</v>
      </c>
      <c r="F57" s="22" t="s">
        <v>79</v>
      </c>
      <c r="G57" s="22">
        <v>4</v>
      </c>
      <c r="H57" s="23">
        <f>VLOOKUP(F57,'[1]GOPAL ZARDA'!$C$4:$E$151,3,FALSE)</f>
        <v>95</v>
      </c>
      <c r="I57" s="23">
        <v>8</v>
      </c>
      <c r="J57" s="23">
        <f t="shared" si="0"/>
        <v>92</v>
      </c>
      <c r="K57" s="23">
        <v>25</v>
      </c>
      <c r="L57" s="23">
        <f t="shared" si="2"/>
        <v>505</v>
      </c>
      <c r="M57" s="42"/>
      <c r="N57" s="24" t="s">
        <v>87</v>
      </c>
    </row>
    <row r="58" spans="1:14">
      <c r="A58" s="25">
        <v>55</v>
      </c>
      <c r="B58" s="22" t="s">
        <v>222</v>
      </c>
      <c r="C58" s="22" t="s">
        <v>239</v>
      </c>
      <c r="D58" s="22" t="s">
        <v>240</v>
      </c>
      <c r="E58" s="22" t="s">
        <v>12</v>
      </c>
      <c r="F58" s="22" t="s">
        <v>79</v>
      </c>
      <c r="G58" s="22">
        <v>5</v>
      </c>
      <c r="H58" s="23">
        <f>VLOOKUP(F58,'[1]GOPAL ZARDA'!$C$4:$E$151,3,FALSE)</f>
        <v>95</v>
      </c>
      <c r="I58" s="23">
        <v>10</v>
      </c>
      <c r="J58" s="23">
        <f t="shared" si="0"/>
        <v>115</v>
      </c>
      <c r="K58" s="23">
        <v>25</v>
      </c>
      <c r="L58" s="23">
        <f t="shared" si="2"/>
        <v>625</v>
      </c>
      <c r="M58" s="42"/>
      <c r="N58" s="24" t="s">
        <v>87</v>
      </c>
    </row>
    <row r="59" spans="1:14">
      <c r="A59" s="25">
        <v>56</v>
      </c>
      <c r="B59" s="22" t="s">
        <v>222</v>
      </c>
      <c r="C59" s="22" t="s">
        <v>241</v>
      </c>
      <c r="D59" s="22" t="s">
        <v>242</v>
      </c>
      <c r="E59" s="22" t="s">
        <v>12</v>
      </c>
      <c r="F59" s="3" t="s">
        <v>31</v>
      </c>
      <c r="G59" s="22">
        <v>1</v>
      </c>
      <c r="H59" s="23">
        <f>VLOOKUP(F59,'[1]GOPAL ZARDA'!$C$4:$E$151,3,FALSE)</f>
        <v>67</v>
      </c>
      <c r="I59" s="23">
        <v>0</v>
      </c>
      <c r="J59" s="23">
        <f t="shared" si="0"/>
        <v>23</v>
      </c>
      <c r="K59" s="23">
        <v>25</v>
      </c>
      <c r="L59" s="23">
        <f t="shared" si="2"/>
        <v>115</v>
      </c>
      <c r="M59" s="42"/>
      <c r="N59" s="24" t="s">
        <v>144</v>
      </c>
    </row>
    <row r="60" spans="1:14">
      <c r="A60" s="25">
        <v>57</v>
      </c>
      <c r="B60" s="22" t="s">
        <v>222</v>
      </c>
      <c r="C60" s="22" t="s">
        <v>243</v>
      </c>
      <c r="D60" s="22" t="s">
        <v>244</v>
      </c>
      <c r="E60" s="22" t="s">
        <v>12</v>
      </c>
      <c r="F60" s="22" t="s">
        <v>22</v>
      </c>
      <c r="G60" s="22">
        <v>1</v>
      </c>
      <c r="H60" s="23">
        <f>VLOOKUP(F60,'[1]GOPAL ZARDA'!$C$4:$E$151,3,FALSE)</f>
        <v>108</v>
      </c>
      <c r="I60" s="23">
        <v>0</v>
      </c>
      <c r="J60" s="23">
        <f t="shared" si="0"/>
        <v>23</v>
      </c>
      <c r="K60" s="23">
        <v>25</v>
      </c>
      <c r="L60" s="23">
        <f t="shared" si="2"/>
        <v>156</v>
      </c>
      <c r="M60" s="42"/>
      <c r="N60" s="24" t="s">
        <v>116</v>
      </c>
    </row>
    <row r="61" spans="1:14">
      <c r="A61" s="25">
        <v>58</v>
      </c>
      <c r="B61" s="22" t="s">
        <v>222</v>
      </c>
      <c r="C61" s="22" t="s">
        <v>245</v>
      </c>
      <c r="D61" s="22" t="s">
        <v>246</v>
      </c>
      <c r="E61" s="22" t="s">
        <v>12</v>
      </c>
      <c r="F61" s="22" t="s">
        <v>22</v>
      </c>
      <c r="G61" s="22">
        <v>1</v>
      </c>
      <c r="H61" s="23">
        <f>VLOOKUP(F61,'[1]GOPAL ZARDA'!$C$4:$E$151,3,FALSE)</f>
        <v>108</v>
      </c>
      <c r="I61" s="23">
        <v>0</v>
      </c>
      <c r="J61" s="23">
        <f t="shared" si="0"/>
        <v>23</v>
      </c>
      <c r="K61" s="23">
        <v>25</v>
      </c>
      <c r="L61" s="23">
        <f t="shared" si="2"/>
        <v>156</v>
      </c>
      <c r="M61" s="42"/>
      <c r="N61" s="24" t="s">
        <v>116</v>
      </c>
    </row>
    <row r="62" spans="1:14">
      <c r="A62" s="25">
        <v>59</v>
      </c>
      <c r="B62" s="22" t="s">
        <v>222</v>
      </c>
      <c r="C62" s="22" t="s">
        <v>247</v>
      </c>
      <c r="D62" s="22" t="s">
        <v>248</v>
      </c>
      <c r="E62" s="22" t="s">
        <v>12</v>
      </c>
      <c r="F62" s="22" t="s">
        <v>20</v>
      </c>
      <c r="G62" s="22">
        <v>5</v>
      </c>
      <c r="H62" s="23">
        <f>VLOOKUP(F62,'[1]GOPAL ZARDA'!$C$4:$E$151,3,FALSE)</f>
        <v>139</v>
      </c>
      <c r="I62" s="23">
        <v>0</v>
      </c>
      <c r="J62" s="23">
        <f t="shared" si="0"/>
        <v>115</v>
      </c>
      <c r="K62" s="23">
        <v>25</v>
      </c>
      <c r="L62" s="23">
        <f t="shared" si="2"/>
        <v>835</v>
      </c>
      <c r="M62" s="42"/>
      <c r="N62" s="24" t="s">
        <v>52</v>
      </c>
    </row>
    <row r="63" spans="1:14">
      <c r="A63" s="25">
        <v>60</v>
      </c>
      <c r="B63" s="22" t="s">
        <v>249</v>
      </c>
      <c r="C63" s="22" t="s">
        <v>250</v>
      </c>
      <c r="D63" s="22" t="s">
        <v>251</v>
      </c>
      <c r="E63" s="22" t="s">
        <v>12</v>
      </c>
      <c r="F63" s="22" t="s">
        <v>30</v>
      </c>
      <c r="G63" s="22">
        <v>12</v>
      </c>
      <c r="H63" s="23">
        <f>VLOOKUP(F63,'[1]GOPAL ZARDA'!$C$4:$E$151,3,FALSE)</f>
        <v>67</v>
      </c>
      <c r="I63" s="23">
        <v>0</v>
      </c>
      <c r="J63" s="23">
        <f t="shared" si="0"/>
        <v>276</v>
      </c>
      <c r="K63" s="23">
        <v>25</v>
      </c>
      <c r="L63" s="23">
        <f t="shared" si="2"/>
        <v>1105</v>
      </c>
      <c r="M63" s="42"/>
      <c r="N63" s="24" t="s">
        <v>171</v>
      </c>
    </row>
    <row r="64" spans="1:14">
      <c r="A64" s="25">
        <v>61</v>
      </c>
      <c r="B64" s="22" t="s">
        <v>249</v>
      </c>
      <c r="C64" s="22" t="s">
        <v>252</v>
      </c>
      <c r="D64" s="22" t="s">
        <v>253</v>
      </c>
      <c r="E64" s="22" t="s">
        <v>12</v>
      </c>
      <c r="F64" s="22" t="s">
        <v>30</v>
      </c>
      <c r="G64" s="22">
        <v>3</v>
      </c>
      <c r="H64" s="23">
        <f>VLOOKUP(F64,'[1]GOPAL ZARDA'!$C$4:$E$151,3,FALSE)</f>
        <v>67</v>
      </c>
      <c r="I64" s="23">
        <v>0</v>
      </c>
      <c r="J64" s="23">
        <f t="shared" si="0"/>
        <v>69</v>
      </c>
      <c r="K64" s="23">
        <v>25</v>
      </c>
      <c r="L64" s="23">
        <f t="shared" si="2"/>
        <v>295</v>
      </c>
      <c r="M64" s="42"/>
      <c r="N64" s="24" t="s">
        <v>171</v>
      </c>
    </row>
    <row r="65" spans="1:14">
      <c r="A65" s="25">
        <v>62</v>
      </c>
      <c r="B65" s="22" t="s">
        <v>249</v>
      </c>
      <c r="C65" s="22" t="s">
        <v>254</v>
      </c>
      <c r="D65" s="22" t="s">
        <v>255</v>
      </c>
      <c r="E65" s="22" t="s">
        <v>12</v>
      </c>
      <c r="F65" s="22" t="s">
        <v>256</v>
      </c>
      <c r="G65" s="22">
        <v>1</v>
      </c>
      <c r="H65" s="23">
        <f>VLOOKUP(F65,'[1]GOPAL ZARDA'!$C$4:$E$151,3,FALSE)</f>
        <v>74</v>
      </c>
      <c r="I65" s="23">
        <v>0</v>
      </c>
      <c r="J65" s="23">
        <f t="shared" si="0"/>
        <v>23</v>
      </c>
      <c r="K65" s="23">
        <v>25</v>
      </c>
      <c r="L65" s="23">
        <f t="shared" si="2"/>
        <v>122</v>
      </c>
      <c r="M65" s="42"/>
      <c r="N65" s="24" t="s">
        <v>103</v>
      </c>
    </row>
    <row r="66" spans="1:14">
      <c r="A66" s="25">
        <v>63</v>
      </c>
      <c r="B66" s="22" t="s">
        <v>249</v>
      </c>
      <c r="C66" s="22" t="s">
        <v>257</v>
      </c>
      <c r="D66" s="22" t="s">
        <v>258</v>
      </c>
      <c r="E66" s="22" t="s">
        <v>12</v>
      </c>
      <c r="F66" s="22" t="s">
        <v>36</v>
      </c>
      <c r="G66" s="22">
        <v>2</v>
      </c>
      <c r="H66" s="23">
        <f>VLOOKUP(F66,'[1]GOPAL ZARDA'!$C$4:$E$151,3,FALSE)</f>
        <v>102</v>
      </c>
      <c r="I66" s="23">
        <v>0</v>
      </c>
      <c r="J66" s="23">
        <f t="shared" si="0"/>
        <v>46</v>
      </c>
      <c r="K66" s="23">
        <v>25</v>
      </c>
      <c r="L66" s="23">
        <f t="shared" si="2"/>
        <v>275</v>
      </c>
      <c r="M66" s="42"/>
      <c r="N66" s="24" t="s">
        <v>62</v>
      </c>
    </row>
    <row r="67" spans="1:14">
      <c r="A67" s="25">
        <v>64</v>
      </c>
      <c r="B67" s="22" t="s">
        <v>249</v>
      </c>
      <c r="C67" s="22" t="s">
        <v>259</v>
      </c>
      <c r="D67" s="22" t="s">
        <v>260</v>
      </c>
      <c r="E67" s="22" t="s">
        <v>12</v>
      </c>
      <c r="F67" s="22" t="s">
        <v>36</v>
      </c>
      <c r="G67" s="22">
        <v>1</v>
      </c>
      <c r="H67" s="23">
        <f>VLOOKUP(F67,'[1]GOPAL ZARDA'!$C$4:$E$151,3,FALSE)</f>
        <v>102</v>
      </c>
      <c r="I67" s="23">
        <v>0</v>
      </c>
      <c r="J67" s="23">
        <f t="shared" si="0"/>
        <v>23</v>
      </c>
      <c r="K67" s="23">
        <v>25</v>
      </c>
      <c r="L67" s="23">
        <f t="shared" si="2"/>
        <v>150</v>
      </c>
      <c r="M67" s="42"/>
      <c r="N67" s="24" t="s">
        <v>62</v>
      </c>
    </row>
    <row r="68" spans="1:14">
      <c r="A68" s="25">
        <v>65</v>
      </c>
      <c r="B68" s="22" t="s">
        <v>249</v>
      </c>
      <c r="C68" s="22" t="s">
        <v>261</v>
      </c>
      <c r="D68" s="22" t="s">
        <v>262</v>
      </c>
      <c r="E68" s="22" t="s">
        <v>12</v>
      </c>
      <c r="F68" s="22" t="s">
        <v>36</v>
      </c>
      <c r="G68" s="22">
        <v>17</v>
      </c>
      <c r="H68" s="23">
        <f>VLOOKUP(F68,'[1]GOPAL ZARDA'!$C$4:$E$151,3,FALSE)</f>
        <v>102</v>
      </c>
      <c r="I68" s="23">
        <v>0</v>
      </c>
      <c r="J68" s="23">
        <f t="shared" ref="J68:J131" si="3">G68*23</f>
        <v>391</v>
      </c>
      <c r="K68" s="23">
        <v>25</v>
      </c>
      <c r="L68" s="23">
        <f t="shared" si="2"/>
        <v>2150</v>
      </c>
      <c r="M68" s="42"/>
      <c r="N68" s="24" t="s">
        <v>62</v>
      </c>
    </row>
    <row r="69" spans="1:14">
      <c r="A69" s="25">
        <v>66</v>
      </c>
      <c r="B69" s="22" t="s">
        <v>249</v>
      </c>
      <c r="C69" s="22" t="s">
        <v>263</v>
      </c>
      <c r="D69" s="22" t="s">
        <v>264</v>
      </c>
      <c r="E69" s="22" t="s">
        <v>12</v>
      </c>
      <c r="F69" s="22" t="s">
        <v>45</v>
      </c>
      <c r="G69" s="22">
        <v>14</v>
      </c>
      <c r="H69" s="23">
        <f>VLOOKUP(F69,'[1]GOPAL ZARDA'!$C$4:$E$151,3,FALSE)</f>
        <v>83</v>
      </c>
      <c r="I69" s="23">
        <v>0</v>
      </c>
      <c r="J69" s="23">
        <f t="shared" si="3"/>
        <v>322</v>
      </c>
      <c r="K69" s="23">
        <v>25</v>
      </c>
      <c r="L69" s="23">
        <f t="shared" si="2"/>
        <v>1509</v>
      </c>
      <c r="M69" s="42"/>
      <c r="N69" s="24" t="s">
        <v>67</v>
      </c>
    </row>
    <row r="70" spans="1:14">
      <c r="A70" s="25">
        <v>67</v>
      </c>
      <c r="B70" s="22" t="s">
        <v>249</v>
      </c>
      <c r="C70" s="22" t="s">
        <v>265</v>
      </c>
      <c r="D70" s="22" t="s">
        <v>266</v>
      </c>
      <c r="E70" s="22" t="s">
        <v>12</v>
      </c>
      <c r="F70" s="22" t="s">
        <v>45</v>
      </c>
      <c r="G70" s="22">
        <v>1</v>
      </c>
      <c r="H70" s="23">
        <f>VLOOKUP(F70,'[1]GOPAL ZARDA'!$C$4:$E$151,3,FALSE)</f>
        <v>83</v>
      </c>
      <c r="I70" s="23">
        <v>0</v>
      </c>
      <c r="J70" s="23">
        <f t="shared" si="3"/>
        <v>23</v>
      </c>
      <c r="K70" s="23">
        <v>25</v>
      </c>
      <c r="L70" s="23">
        <f t="shared" si="2"/>
        <v>131</v>
      </c>
      <c r="M70" s="42"/>
      <c r="N70" s="24" t="s">
        <v>67</v>
      </c>
    </row>
    <row r="71" spans="1:14">
      <c r="A71" s="25">
        <v>68</v>
      </c>
      <c r="B71" s="22" t="s">
        <v>249</v>
      </c>
      <c r="C71" s="22" t="s">
        <v>267</v>
      </c>
      <c r="D71" s="22" t="s">
        <v>268</v>
      </c>
      <c r="E71" s="22" t="s">
        <v>12</v>
      </c>
      <c r="F71" s="22" t="s">
        <v>76</v>
      </c>
      <c r="G71" s="22">
        <v>10</v>
      </c>
      <c r="H71" s="23">
        <f>VLOOKUP(F71,'[1]GOPAL ZARDA'!$C$4:$E$151,3,FALSE)</f>
        <v>49</v>
      </c>
      <c r="I71" s="23">
        <v>0</v>
      </c>
      <c r="J71" s="23">
        <f t="shared" si="3"/>
        <v>230</v>
      </c>
      <c r="K71" s="23">
        <v>25</v>
      </c>
      <c r="L71" s="23">
        <f t="shared" si="2"/>
        <v>745</v>
      </c>
      <c r="M71" s="42"/>
      <c r="N71" s="31" t="s">
        <v>77</v>
      </c>
    </row>
    <row r="72" spans="1:14">
      <c r="A72" s="25">
        <v>69</v>
      </c>
      <c r="B72" s="22" t="s">
        <v>249</v>
      </c>
      <c r="C72" s="22" t="s">
        <v>269</v>
      </c>
      <c r="D72" s="22" t="s">
        <v>270</v>
      </c>
      <c r="E72" s="22" t="s">
        <v>12</v>
      </c>
      <c r="F72" s="22" t="s">
        <v>76</v>
      </c>
      <c r="G72" s="22">
        <v>2</v>
      </c>
      <c r="H72" s="23">
        <f>VLOOKUP(F72,'[1]GOPAL ZARDA'!$C$4:$E$151,3,FALSE)</f>
        <v>49</v>
      </c>
      <c r="I72" s="23">
        <v>0</v>
      </c>
      <c r="J72" s="23">
        <f t="shared" si="3"/>
        <v>46</v>
      </c>
      <c r="K72" s="23">
        <v>25</v>
      </c>
      <c r="L72" s="23">
        <f t="shared" si="2"/>
        <v>169</v>
      </c>
      <c r="M72" s="42"/>
      <c r="N72" s="31" t="s">
        <v>77</v>
      </c>
    </row>
    <row r="73" spans="1:14">
      <c r="A73" s="25">
        <v>70</v>
      </c>
      <c r="B73" s="22" t="s">
        <v>249</v>
      </c>
      <c r="C73" s="22" t="s">
        <v>271</v>
      </c>
      <c r="D73" s="22" t="s">
        <v>272</v>
      </c>
      <c r="E73" s="22" t="s">
        <v>12</v>
      </c>
      <c r="F73" s="22" t="s">
        <v>17</v>
      </c>
      <c r="G73" s="22">
        <v>5</v>
      </c>
      <c r="H73" s="23">
        <f>VLOOKUP(F73,'[1]GOPAL ZARDA'!$C$4:$E$151,3,FALSE)</f>
        <v>86</v>
      </c>
      <c r="I73" s="23">
        <v>0</v>
      </c>
      <c r="J73" s="23">
        <f t="shared" si="3"/>
        <v>115</v>
      </c>
      <c r="K73" s="23">
        <v>25</v>
      </c>
      <c r="L73" s="23">
        <f t="shared" si="2"/>
        <v>570</v>
      </c>
      <c r="M73" s="42"/>
      <c r="N73" s="24" t="s">
        <v>60</v>
      </c>
    </row>
    <row r="74" spans="1:14">
      <c r="A74" s="25">
        <v>71</v>
      </c>
      <c r="B74" s="22" t="s">
        <v>249</v>
      </c>
      <c r="C74" s="22" t="s">
        <v>273</v>
      </c>
      <c r="D74" s="22" t="s">
        <v>274</v>
      </c>
      <c r="E74" s="22" t="s">
        <v>12</v>
      </c>
      <c r="F74" s="22" t="s">
        <v>17</v>
      </c>
      <c r="G74" s="22">
        <v>6</v>
      </c>
      <c r="H74" s="23">
        <f>VLOOKUP(F74,'[1]GOPAL ZARDA'!$C$4:$E$151,3,FALSE)</f>
        <v>86</v>
      </c>
      <c r="I74" s="23">
        <v>0</v>
      </c>
      <c r="J74" s="23">
        <f t="shared" si="3"/>
        <v>138</v>
      </c>
      <c r="K74" s="23">
        <v>25</v>
      </c>
      <c r="L74" s="23">
        <f t="shared" si="2"/>
        <v>679</v>
      </c>
      <c r="M74" s="42"/>
      <c r="N74" s="24" t="s">
        <v>60</v>
      </c>
    </row>
    <row r="75" spans="1:14">
      <c r="A75" s="25">
        <v>72</v>
      </c>
      <c r="B75" s="22" t="s">
        <v>249</v>
      </c>
      <c r="C75" s="22" t="s">
        <v>275</v>
      </c>
      <c r="D75" s="22" t="s">
        <v>276</v>
      </c>
      <c r="E75" s="22" t="s">
        <v>12</v>
      </c>
      <c r="F75" s="3" t="s">
        <v>15</v>
      </c>
      <c r="G75" s="22">
        <v>24</v>
      </c>
      <c r="H75" s="23">
        <f>VLOOKUP(F75,'[1]GOPAL ZARDA'!$C$4:$E$151,3,FALSE)</f>
        <v>111</v>
      </c>
      <c r="I75" s="23">
        <v>0</v>
      </c>
      <c r="J75" s="23">
        <f t="shared" si="3"/>
        <v>552</v>
      </c>
      <c r="K75" s="23">
        <v>25</v>
      </c>
      <c r="L75" s="23">
        <f t="shared" si="2"/>
        <v>3241</v>
      </c>
      <c r="M75" s="42"/>
      <c r="N75" s="24" t="s">
        <v>50</v>
      </c>
    </row>
    <row r="76" spans="1:14">
      <c r="A76" s="25">
        <v>73</v>
      </c>
      <c r="B76" s="22" t="s">
        <v>249</v>
      </c>
      <c r="C76" s="22" t="s">
        <v>277</v>
      </c>
      <c r="D76" s="22" t="s">
        <v>278</v>
      </c>
      <c r="E76" s="22" t="s">
        <v>12</v>
      </c>
      <c r="F76" s="22" t="s">
        <v>39</v>
      </c>
      <c r="G76" s="22">
        <v>5</v>
      </c>
      <c r="H76" s="23">
        <f>VLOOKUP(F76,'[1]GOPAL ZARDA'!$C$4:$E$151,3,FALSE)</f>
        <v>91</v>
      </c>
      <c r="I76" s="23">
        <v>0</v>
      </c>
      <c r="J76" s="23">
        <f t="shared" si="3"/>
        <v>115</v>
      </c>
      <c r="K76" s="23">
        <v>25</v>
      </c>
      <c r="L76" s="23">
        <f t="shared" si="2"/>
        <v>595</v>
      </c>
      <c r="M76" s="42"/>
      <c r="N76" s="24" t="s">
        <v>63</v>
      </c>
    </row>
    <row r="77" spans="1:14">
      <c r="A77" s="25">
        <v>74</v>
      </c>
      <c r="B77" s="3" t="s">
        <v>249</v>
      </c>
      <c r="C77" s="3" t="s">
        <v>279</v>
      </c>
      <c r="D77" s="3" t="s">
        <v>280</v>
      </c>
      <c r="E77" s="3" t="s">
        <v>12</v>
      </c>
      <c r="F77" s="3" t="s">
        <v>21</v>
      </c>
      <c r="G77" s="3">
        <v>3</v>
      </c>
      <c r="H77" s="4">
        <f>VLOOKUP(F77,'[1]GOPAL ZARDA'!$C$4:$E$151,3,FALSE)</f>
        <v>74</v>
      </c>
      <c r="I77" s="4">
        <v>0</v>
      </c>
      <c r="J77" s="4">
        <f t="shared" si="3"/>
        <v>69</v>
      </c>
      <c r="K77" s="4">
        <v>25</v>
      </c>
      <c r="L77" s="4">
        <f t="shared" si="2"/>
        <v>316</v>
      </c>
      <c r="M77" s="42"/>
      <c r="N77" s="6" t="s">
        <v>55</v>
      </c>
    </row>
    <row r="78" spans="1:14" ht="30">
      <c r="A78" s="25">
        <v>75</v>
      </c>
      <c r="B78" s="22" t="s">
        <v>249</v>
      </c>
      <c r="C78" s="22" t="s">
        <v>281</v>
      </c>
      <c r="D78" s="22" t="s">
        <v>282</v>
      </c>
      <c r="E78" s="22" t="s">
        <v>12</v>
      </c>
      <c r="F78" s="22" t="s">
        <v>41</v>
      </c>
      <c r="G78" s="22">
        <v>1</v>
      </c>
      <c r="H78" s="23">
        <f>VLOOKUP(F78,'[1]GOPAL ZARDA'!$C$4:$E$151,3,FALSE)</f>
        <v>143</v>
      </c>
      <c r="I78" s="23">
        <v>0</v>
      </c>
      <c r="J78" s="23">
        <f t="shared" si="3"/>
        <v>23</v>
      </c>
      <c r="K78" s="23">
        <v>25</v>
      </c>
      <c r="L78" s="23">
        <f>8*H78+I78+J78+K78</f>
        <v>1192</v>
      </c>
      <c r="M78" s="42" t="str">
        <f>VLOOKUP(F78,'[1]GOPAL ZARDA'!$C$3:$I$143,7,FALSE)</f>
        <v>MIN. 8 CASE  CH.</v>
      </c>
      <c r="N78" s="24" t="s">
        <v>54</v>
      </c>
    </row>
    <row r="79" spans="1:14">
      <c r="A79" s="25">
        <v>76</v>
      </c>
      <c r="B79" s="3" t="s">
        <v>249</v>
      </c>
      <c r="C79" s="3" t="s">
        <v>283</v>
      </c>
      <c r="D79" s="3" t="s">
        <v>284</v>
      </c>
      <c r="E79" s="3" t="s">
        <v>12</v>
      </c>
      <c r="F79" s="3" t="s">
        <v>21</v>
      </c>
      <c r="G79" s="3">
        <v>10</v>
      </c>
      <c r="H79" s="4">
        <f>VLOOKUP(F79,'[1]GOPAL ZARDA'!$C$4:$E$151,3,FALSE)</f>
        <v>74</v>
      </c>
      <c r="I79" s="4">
        <v>0</v>
      </c>
      <c r="J79" s="4">
        <f t="shared" si="3"/>
        <v>230</v>
      </c>
      <c r="K79" s="4">
        <v>25</v>
      </c>
      <c r="L79" s="4">
        <f t="shared" ref="L79:L129" si="4">G79*H79+I79+J79+K79</f>
        <v>995</v>
      </c>
      <c r="M79" s="42"/>
      <c r="N79" s="6" t="s">
        <v>55</v>
      </c>
    </row>
    <row r="80" spans="1:14">
      <c r="A80" s="25">
        <v>77</v>
      </c>
      <c r="B80" s="22" t="s">
        <v>249</v>
      </c>
      <c r="C80" s="22" t="s">
        <v>285</v>
      </c>
      <c r="D80" s="22" t="s">
        <v>286</v>
      </c>
      <c r="E80" s="22" t="s">
        <v>12</v>
      </c>
      <c r="F80" s="22" t="s">
        <v>91</v>
      </c>
      <c r="G80" s="22">
        <v>4</v>
      </c>
      <c r="H80" s="23">
        <f>VLOOKUP(F80,'[1]GOPAL ZARDA'!$C$4:$E$151,3,FALSE)</f>
        <v>214</v>
      </c>
      <c r="I80" s="23">
        <v>0</v>
      </c>
      <c r="J80" s="23">
        <f t="shared" si="3"/>
        <v>92</v>
      </c>
      <c r="K80" s="23">
        <v>25</v>
      </c>
      <c r="L80" s="23">
        <f t="shared" si="4"/>
        <v>973</v>
      </c>
      <c r="M80" s="42"/>
      <c r="N80" s="24" t="s">
        <v>65</v>
      </c>
    </row>
    <row r="81" spans="1:14">
      <c r="A81" s="25">
        <v>78</v>
      </c>
      <c r="B81" s="22" t="s">
        <v>249</v>
      </c>
      <c r="C81" s="22" t="s">
        <v>287</v>
      </c>
      <c r="D81" s="22" t="s">
        <v>288</v>
      </c>
      <c r="E81" s="22" t="s">
        <v>12</v>
      </c>
      <c r="F81" s="22" t="s">
        <v>42</v>
      </c>
      <c r="G81" s="22">
        <v>1</v>
      </c>
      <c r="H81" s="23">
        <f>VLOOKUP(F81,'[1]GOPAL ZARDA'!$C$4:$E$151,3,FALSE)</f>
        <v>207</v>
      </c>
      <c r="I81" s="23">
        <v>0</v>
      </c>
      <c r="J81" s="23">
        <f t="shared" si="3"/>
        <v>23</v>
      </c>
      <c r="K81" s="23">
        <v>25</v>
      </c>
      <c r="L81" s="23">
        <f t="shared" si="4"/>
        <v>255</v>
      </c>
      <c r="M81" s="42"/>
      <c r="N81" s="24" t="s">
        <v>72</v>
      </c>
    </row>
    <row r="82" spans="1:14">
      <c r="A82" s="25">
        <v>79</v>
      </c>
      <c r="B82" s="22" t="s">
        <v>249</v>
      </c>
      <c r="C82" s="22" t="s">
        <v>289</v>
      </c>
      <c r="D82" s="22" t="s">
        <v>290</v>
      </c>
      <c r="E82" s="22" t="s">
        <v>12</v>
      </c>
      <c r="F82" s="3" t="s">
        <v>42</v>
      </c>
      <c r="G82" s="22">
        <v>1</v>
      </c>
      <c r="H82" s="23">
        <f>VLOOKUP(F82,'[1]GOPAL ZARDA'!$C$4:$E$151,3,FALSE)</f>
        <v>207</v>
      </c>
      <c r="I82" s="23">
        <v>0</v>
      </c>
      <c r="J82" s="23">
        <f t="shared" si="3"/>
        <v>23</v>
      </c>
      <c r="K82" s="23">
        <v>25</v>
      </c>
      <c r="L82" s="23">
        <f t="shared" si="4"/>
        <v>255</v>
      </c>
      <c r="M82" s="42"/>
      <c r="N82" s="24" t="s">
        <v>104</v>
      </c>
    </row>
    <row r="83" spans="1:14" s="50" customFormat="1">
      <c r="A83" s="5">
        <v>80</v>
      </c>
      <c r="B83" s="3" t="s">
        <v>249</v>
      </c>
      <c r="C83" s="3" t="s">
        <v>291</v>
      </c>
      <c r="D83" s="3" t="s">
        <v>292</v>
      </c>
      <c r="E83" s="3" t="s">
        <v>12</v>
      </c>
      <c r="F83" s="48" t="s">
        <v>436</v>
      </c>
      <c r="G83" s="3">
        <v>15</v>
      </c>
      <c r="H83" s="4">
        <f>VLOOKUP(F83,'[1]GOPAL ZARDA'!$C$4:$E$151,3,FALSE)</f>
        <v>196</v>
      </c>
      <c r="I83" s="4">
        <v>0</v>
      </c>
      <c r="J83" s="4">
        <f t="shared" si="3"/>
        <v>345</v>
      </c>
      <c r="K83" s="4">
        <v>25</v>
      </c>
      <c r="L83" s="4">
        <f t="shared" si="4"/>
        <v>3310</v>
      </c>
      <c r="M83" s="49"/>
      <c r="N83" s="6" t="s">
        <v>49</v>
      </c>
    </row>
    <row r="84" spans="1:14">
      <c r="A84" s="25">
        <v>81</v>
      </c>
      <c r="B84" s="22" t="s">
        <v>249</v>
      </c>
      <c r="C84" s="22" t="s">
        <v>293</v>
      </c>
      <c r="D84" s="22" t="s">
        <v>294</v>
      </c>
      <c r="E84" s="22" t="s">
        <v>12</v>
      </c>
      <c r="F84" s="22" t="s">
        <v>34</v>
      </c>
      <c r="G84" s="22">
        <v>15</v>
      </c>
      <c r="H84" s="23">
        <f>VLOOKUP(F84,'[1]GOPAL ZARDA'!$C$4:$E$151,3,FALSE)</f>
        <v>98</v>
      </c>
      <c r="I84" s="23">
        <v>0</v>
      </c>
      <c r="J84" s="23">
        <f t="shared" si="3"/>
        <v>345</v>
      </c>
      <c r="K84" s="23">
        <v>25</v>
      </c>
      <c r="L84" s="23">
        <f t="shared" si="4"/>
        <v>1840</v>
      </c>
      <c r="M84" s="42"/>
      <c r="N84" s="24" t="s">
        <v>56</v>
      </c>
    </row>
    <row r="85" spans="1:14">
      <c r="A85" s="25">
        <v>82</v>
      </c>
      <c r="B85" s="22" t="s">
        <v>249</v>
      </c>
      <c r="C85" s="22" t="s">
        <v>295</v>
      </c>
      <c r="D85" s="22" t="s">
        <v>296</v>
      </c>
      <c r="E85" s="22" t="s">
        <v>12</v>
      </c>
      <c r="F85" s="22" t="s">
        <v>34</v>
      </c>
      <c r="G85" s="22">
        <v>1</v>
      </c>
      <c r="H85" s="23">
        <f>VLOOKUP(F85,'[1]GOPAL ZARDA'!$C$4:$E$151,3,FALSE)</f>
        <v>98</v>
      </c>
      <c r="I85" s="23">
        <v>0</v>
      </c>
      <c r="J85" s="23">
        <f t="shared" si="3"/>
        <v>23</v>
      </c>
      <c r="K85" s="23">
        <v>25</v>
      </c>
      <c r="L85" s="23">
        <f t="shared" si="4"/>
        <v>146</v>
      </c>
      <c r="M85" s="42"/>
      <c r="N85" s="24" t="s">
        <v>56</v>
      </c>
    </row>
    <row r="86" spans="1:14">
      <c r="A86" s="25">
        <v>83</v>
      </c>
      <c r="B86" s="22" t="s">
        <v>249</v>
      </c>
      <c r="C86" s="22" t="s">
        <v>297</v>
      </c>
      <c r="D86" s="22" t="s">
        <v>298</v>
      </c>
      <c r="E86" s="22" t="s">
        <v>12</v>
      </c>
      <c r="F86" s="22" t="s">
        <v>34</v>
      </c>
      <c r="G86" s="22">
        <v>1</v>
      </c>
      <c r="H86" s="23">
        <f>VLOOKUP(F86,'[1]GOPAL ZARDA'!$C$4:$E$151,3,FALSE)</f>
        <v>98</v>
      </c>
      <c r="I86" s="23">
        <v>0</v>
      </c>
      <c r="J86" s="23">
        <f t="shared" si="3"/>
        <v>23</v>
      </c>
      <c r="K86" s="23">
        <v>25</v>
      </c>
      <c r="L86" s="23">
        <f t="shared" si="4"/>
        <v>146</v>
      </c>
      <c r="M86" s="42"/>
      <c r="N86" s="24" t="s">
        <v>56</v>
      </c>
    </row>
    <row r="87" spans="1:14">
      <c r="A87" s="25">
        <v>84</v>
      </c>
      <c r="B87" s="22" t="s">
        <v>249</v>
      </c>
      <c r="C87" s="22" t="s">
        <v>299</v>
      </c>
      <c r="D87" s="22" t="s">
        <v>300</v>
      </c>
      <c r="E87" s="22" t="s">
        <v>12</v>
      </c>
      <c r="F87" s="22" t="s">
        <v>23</v>
      </c>
      <c r="G87" s="22">
        <v>2</v>
      </c>
      <c r="H87" s="23">
        <f>VLOOKUP(F87,'[1]GOPAL ZARDA'!$C$4:$E$151,3,FALSE)</f>
        <v>74</v>
      </c>
      <c r="I87" s="23">
        <v>0</v>
      </c>
      <c r="J87" s="23">
        <f t="shared" si="3"/>
        <v>46</v>
      </c>
      <c r="K87" s="23">
        <v>25</v>
      </c>
      <c r="L87" s="23">
        <f t="shared" si="4"/>
        <v>219</v>
      </c>
      <c r="M87" s="42"/>
      <c r="N87" s="31" t="s">
        <v>102</v>
      </c>
    </row>
    <row r="88" spans="1:14">
      <c r="A88" s="25">
        <v>85</v>
      </c>
      <c r="B88" s="22" t="s">
        <v>249</v>
      </c>
      <c r="C88" s="22" t="s">
        <v>301</v>
      </c>
      <c r="D88" s="22" t="s">
        <v>302</v>
      </c>
      <c r="E88" s="22" t="s">
        <v>12</v>
      </c>
      <c r="F88" s="22" t="s">
        <v>23</v>
      </c>
      <c r="G88" s="22">
        <v>3</v>
      </c>
      <c r="H88" s="23">
        <f>VLOOKUP(F88,'[1]GOPAL ZARDA'!$C$4:$E$151,3,FALSE)</f>
        <v>74</v>
      </c>
      <c r="I88" s="23">
        <v>0</v>
      </c>
      <c r="J88" s="23">
        <f t="shared" si="3"/>
        <v>69</v>
      </c>
      <c r="K88" s="23">
        <v>25</v>
      </c>
      <c r="L88" s="23">
        <f t="shared" si="4"/>
        <v>316</v>
      </c>
      <c r="M88" s="42"/>
      <c r="N88" s="31" t="s">
        <v>102</v>
      </c>
    </row>
    <row r="89" spans="1:14">
      <c r="A89" s="25">
        <v>86</v>
      </c>
      <c r="B89" s="22" t="s">
        <v>249</v>
      </c>
      <c r="C89" s="22" t="s">
        <v>303</v>
      </c>
      <c r="D89" s="22" t="s">
        <v>304</v>
      </c>
      <c r="E89" s="22" t="s">
        <v>12</v>
      </c>
      <c r="F89" s="22" t="s">
        <v>45</v>
      </c>
      <c r="G89" s="22">
        <v>1</v>
      </c>
      <c r="H89" s="23">
        <f>VLOOKUP(F89,'[1]GOPAL ZARDA'!$C$4:$E$151,3,FALSE)</f>
        <v>83</v>
      </c>
      <c r="I89" s="23">
        <v>0</v>
      </c>
      <c r="J89" s="23">
        <f t="shared" si="3"/>
        <v>23</v>
      </c>
      <c r="K89" s="23">
        <v>25</v>
      </c>
      <c r="L89" s="23">
        <f t="shared" si="4"/>
        <v>131</v>
      </c>
      <c r="M89" s="42"/>
      <c r="N89" s="24" t="s">
        <v>67</v>
      </c>
    </row>
    <row r="90" spans="1:14">
      <c r="A90" s="25">
        <v>87</v>
      </c>
      <c r="B90" s="22" t="s">
        <v>249</v>
      </c>
      <c r="C90" s="22" t="s">
        <v>305</v>
      </c>
      <c r="D90" s="22" t="s">
        <v>306</v>
      </c>
      <c r="E90" s="22" t="s">
        <v>12</v>
      </c>
      <c r="F90" s="22" t="s">
        <v>45</v>
      </c>
      <c r="G90" s="22">
        <v>1</v>
      </c>
      <c r="H90" s="23">
        <f>VLOOKUP(F90,'[1]GOPAL ZARDA'!$C$4:$E$151,3,FALSE)</f>
        <v>83</v>
      </c>
      <c r="I90" s="23">
        <v>0</v>
      </c>
      <c r="J90" s="23">
        <f t="shared" si="3"/>
        <v>23</v>
      </c>
      <c r="K90" s="23">
        <v>25</v>
      </c>
      <c r="L90" s="23">
        <f t="shared" si="4"/>
        <v>131</v>
      </c>
      <c r="M90" s="42"/>
      <c r="N90" s="24" t="s">
        <v>67</v>
      </c>
    </row>
    <row r="91" spans="1:14">
      <c r="A91" s="25">
        <v>88</v>
      </c>
      <c r="B91" s="22" t="s">
        <v>249</v>
      </c>
      <c r="C91" s="22" t="s">
        <v>307</v>
      </c>
      <c r="D91" s="22" t="s">
        <v>308</v>
      </c>
      <c r="E91" s="22" t="s">
        <v>12</v>
      </c>
      <c r="F91" s="22" t="s">
        <v>45</v>
      </c>
      <c r="G91" s="22">
        <v>15</v>
      </c>
      <c r="H91" s="23">
        <f>VLOOKUP(F91,'[1]GOPAL ZARDA'!$C$4:$E$151,3,FALSE)</f>
        <v>83</v>
      </c>
      <c r="I91" s="23">
        <v>0</v>
      </c>
      <c r="J91" s="23">
        <f t="shared" si="3"/>
        <v>345</v>
      </c>
      <c r="K91" s="23">
        <v>25</v>
      </c>
      <c r="L91" s="23">
        <f t="shared" si="4"/>
        <v>1615</v>
      </c>
      <c r="M91" s="42"/>
      <c r="N91" s="24" t="s">
        <v>67</v>
      </c>
    </row>
    <row r="92" spans="1:14">
      <c r="A92" s="25">
        <v>89</v>
      </c>
      <c r="B92" s="22" t="s">
        <v>249</v>
      </c>
      <c r="C92" s="22" t="s">
        <v>309</v>
      </c>
      <c r="D92" s="22" t="s">
        <v>310</v>
      </c>
      <c r="E92" s="22" t="s">
        <v>12</v>
      </c>
      <c r="F92" s="22" t="s">
        <v>97</v>
      </c>
      <c r="G92" s="22">
        <v>10</v>
      </c>
      <c r="H92" s="23">
        <f>VLOOKUP(F92,'[1]GOPAL ZARDA'!$C$4:$E$151,3,FALSE)</f>
        <v>86</v>
      </c>
      <c r="I92" s="23">
        <v>0</v>
      </c>
      <c r="J92" s="23">
        <f t="shared" si="3"/>
        <v>230</v>
      </c>
      <c r="K92" s="23">
        <v>25</v>
      </c>
      <c r="L92" s="23">
        <f t="shared" si="4"/>
        <v>1115</v>
      </c>
      <c r="M92" s="42"/>
      <c r="N92" s="24" t="s">
        <v>98</v>
      </c>
    </row>
    <row r="93" spans="1:14">
      <c r="A93" s="25">
        <v>90</v>
      </c>
      <c r="B93" s="22" t="s">
        <v>249</v>
      </c>
      <c r="C93" s="22" t="s">
        <v>311</v>
      </c>
      <c r="D93" s="22" t="s">
        <v>312</v>
      </c>
      <c r="E93" s="22" t="s">
        <v>12</v>
      </c>
      <c r="F93" s="22" t="s">
        <v>101</v>
      </c>
      <c r="G93" s="22">
        <v>2</v>
      </c>
      <c r="H93" s="23">
        <f>VLOOKUP(F93,'[1]GOPAL ZARDA'!$C$4:$E$151,3,FALSE)</f>
        <v>67</v>
      </c>
      <c r="I93" s="23">
        <v>0</v>
      </c>
      <c r="J93" s="23">
        <f t="shared" si="3"/>
        <v>46</v>
      </c>
      <c r="K93" s="23">
        <v>25</v>
      </c>
      <c r="L93" s="23">
        <f t="shared" si="4"/>
        <v>205</v>
      </c>
      <c r="M93" s="42"/>
      <c r="N93" s="31" t="s">
        <v>313</v>
      </c>
    </row>
    <row r="94" spans="1:14">
      <c r="A94" s="25">
        <v>91</v>
      </c>
      <c r="B94" s="22" t="s">
        <v>249</v>
      </c>
      <c r="C94" s="22" t="s">
        <v>314</v>
      </c>
      <c r="D94" s="22" t="s">
        <v>315</v>
      </c>
      <c r="E94" s="22" t="s">
        <v>12</v>
      </c>
      <c r="F94" s="22" t="s">
        <v>101</v>
      </c>
      <c r="G94" s="22">
        <v>1</v>
      </c>
      <c r="H94" s="23">
        <f>VLOOKUP(F94,'[1]GOPAL ZARDA'!$C$4:$E$151,3,FALSE)</f>
        <v>67</v>
      </c>
      <c r="I94" s="23">
        <v>0</v>
      </c>
      <c r="J94" s="23">
        <f t="shared" si="3"/>
        <v>23</v>
      </c>
      <c r="K94" s="23">
        <v>25</v>
      </c>
      <c r="L94" s="23">
        <f t="shared" si="4"/>
        <v>115</v>
      </c>
      <c r="M94" s="42"/>
      <c r="N94" s="31" t="s">
        <v>313</v>
      </c>
    </row>
    <row r="95" spans="1:14">
      <c r="A95" s="25">
        <v>92</v>
      </c>
      <c r="B95" s="22" t="s">
        <v>249</v>
      </c>
      <c r="C95" s="22" t="s">
        <v>316</v>
      </c>
      <c r="D95" s="22" t="s">
        <v>317</v>
      </c>
      <c r="E95" s="22" t="s">
        <v>12</v>
      </c>
      <c r="F95" s="22" t="s">
        <v>101</v>
      </c>
      <c r="G95" s="22">
        <v>10</v>
      </c>
      <c r="H95" s="23">
        <f>VLOOKUP(F95,'[1]GOPAL ZARDA'!$C$4:$E$151,3,FALSE)</f>
        <v>67</v>
      </c>
      <c r="I95" s="23">
        <v>0</v>
      </c>
      <c r="J95" s="23">
        <f t="shared" si="3"/>
        <v>230</v>
      </c>
      <c r="K95" s="23">
        <v>25</v>
      </c>
      <c r="L95" s="23">
        <f t="shared" si="4"/>
        <v>925</v>
      </c>
      <c r="M95" s="42"/>
      <c r="N95" s="31" t="s">
        <v>313</v>
      </c>
    </row>
    <row r="96" spans="1:14">
      <c r="A96" s="25">
        <v>93</v>
      </c>
      <c r="B96" s="22" t="s">
        <v>249</v>
      </c>
      <c r="C96" s="22" t="s">
        <v>318</v>
      </c>
      <c r="D96" s="22" t="s">
        <v>319</v>
      </c>
      <c r="E96" s="22" t="s">
        <v>12</v>
      </c>
      <c r="F96" s="3" t="s">
        <v>75</v>
      </c>
      <c r="G96" s="22">
        <v>3</v>
      </c>
      <c r="H96" s="23">
        <f>VLOOKUP(F96,'[1]GOPAL ZARDA'!$C$4:$E$151,3,FALSE)</f>
        <v>94</v>
      </c>
      <c r="I96" s="23">
        <v>0</v>
      </c>
      <c r="J96" s="23">
        <f t="shared" si="3"/>
        <v>69</v>
      </c>
      <c r="K96" s="23">
        <v>25</v>
      </c>
      <c r="L96" s="23">
        <f t="shared" si="4"/>
        <v>376</v>
      </c>
      <c r="M96" s="42"/>
      <c r="N96" s="24" t="s">
        <v>47</v>
      </c>
    </row>
    <row r="97" spans="1:14">
      <c r="A97" s="25">
        <v>94</v>
      </c>
      <c r="B97" s="22" t="s">
        <v>249</v>
      </c>
      <c r="C97" s="22" t="s">
        <v>320</v>
      </c>
      <c r="D97" s="22" t="s">
        <v>321</v>
      </c>
      <c r="E97" s="22" t="s">
        <v>12</v>
      </c>
      <c r="F97" s="3" t="s">
        <v>75</v>
      </c>
      <c r="G97" s="22">
        <v>6</v>
      </c>
      <c r="H97" s="23">
        <f>VLOOKUP(F97,'[1]GOPAL ZARDA'!$C$4:$E$151,3,FALSE)</f>
        <v>94</v>
      </c>
      <c r="I97" s="23">
        <v>0</v>
      </c>
      <c r="J97" s="23">
        <f t="shared" si="3"/>
        <v>138</v>
      </c>
      <c r="K97" s="23">
        <v>25</v>
      </c>
      <c r="L97" s="23">
        <f t="shared" si="4"/>
        <v>727</v>
      </c>
      <c r="M97" s="42"/>
      <c r="N97" s="24" t="s">
        <v>47</v>
      </c>
    </row>
    <row r="98" spans="1:14">
      <c r="A98" s="25">
        <v>95</v>
      </c>
      <c r="B98" s="22" t="s">
        <v>249</v>
      </c>
      <c r="C98" s="22" t="s">
        <v>322</v>
      </c>
      <c r="D98" s="22" t="s">
        <v>323</v>
      </c>
      <c r="E98" s="22" t="s">
        <v>12</v>
      </c>
      <c r="F98" s="22" t="s">
        <v>324</v>
      </c>
      <c r="G98" s="22">
        <v>3</v>
      </c>
      <c r="H98" s="23">
        <f>VLOOKUP(F98,'[1]GOPAL ZARDA'!$C$4:$E$151,3,FALSE)</f>
        <v>106</v>
      </c>
      <c r="I98" s="23">
        <v>0</v>
      </c>
      <c r="J98" s="23">
        <f t="shared" si="3"/>
        <v>69</v>
      </c>
      <c r="K98" s="23">
        <v>25</v>
      </c>
      <c r="L98" s="23">
        <f t="shared" si="4"/>
        <v>412</v>
      </c>
      <c r="M98" s="42"/>
      <c r="N98" s="31" t="s">
        <v>325</v>
      </c>
    </row>
    <row r="99" spans="1:14">
      <c r="A99" s="25">
        <v>96</v>
      </c>
      <c r="B99" s="22" t="s">
        <v>249</v>
      </c>
      <c r="C99" s="22" t="s">
        <v>326</v>
      </c>
      <c r="D99" s="22" t="s">
        <v>327</v>
      </c>
      <c r="E99" s="22" t="s">
        <v>12</v>
      </c>
      <c r="F99" s="22" t="s">
        <v>328</v>
      </c>
      <c r="G99" s="22">
        <v>3</v>
      </c>
      <c r="H99" s="23">
        <f>VLOOKUP(F99,'[1]GOPAL ZARDA'!$C$4:$E$151,3,FALSE)</f>
        <v>177</v>
      </c>
      <c r="I99" s="23">
        <v>0</v>
      </c>
      <c r="J99" s="23">
        <f t="shared" si="3"/>
        <v>69</v>
      </c>
      <c r="K99" s="23">
        <v>25</v>
      </c>
      <c r="L99" s="23">
        <f t="shared" si="4"/>
        <v>625</v>
      </c>
      <c r="M99" s="42"/>
      <c r="N99" s="24" t="s">
        <v>329</v>
      </c>
    </row>
    <row r="100" spans="1:14">
      <c r="A100" s="25">
        <v>97</v>
      </c>
      <c r="B100" s="22" t="s">
        <v>249</v>
      </c>
      <c r="C100" s="22" t="s">
        <v>330</v>
      </c>
      <c r="D100" s="22" t="s">
        <v>331</v>
      </c>
      <c r="E100" s="22" t="s">
        <v>12</v>
      </c>
      <c r="F100" s="22" t="s">
        <v>328</v>
      </c>
      <c r="G100" s="22">
        <v>1</v>
      </c>
      <c r="H100" s="23">
        <f>VLOOKUP(F100,'[1]GOPAL ZARDA'!$C$4:$E$151,3,FALSE)</f>
        <v>177</v>
      </c>
      <c r="I100" s="23">
        <v>0</v>
      </c>
      <c r="J100" s="23">
        <f t="shared" si="3"/>
        <v>23</v>
      </c>
      <c r="K100" s="23">
        <v>25</v>
      </c>
      <c r="L100" s="23">
        <f t="shared" si="4"/>
        <v>225</v>
      </c>
      <c r="M100" s="42"/>
      <c r="N100" s="24" t="s">
        <v>329</v>
      </c>
    </row>
    <row r="101" spans="1:14">
      <c r="A101" s="25">
        <v>98</v>
      </c>
      <c r="B101" s="22" t="s">
        <v>249</v>
      </c>
      <c r="C101" s="22" t="s">
        <v>332</v>
      </c>
      <c r="D101" s="22" t="s">
        <v>333</v>
      </c>
      <c r="E101" s="22" t="s">
        <v>12</v>
      </c>
      <c r="F101" s="28" t="s">
        <v>32</v>
      </c>
      <c r="G101" s="22">
        <v>2</v>
      </c>
      <c r="H101" s="23">
        <f>VLOOKUP(F101,'[1]GOPAL ZARDA'!$C$4:$E$151,3,FALSE)</f>
        <v>94</v>
      </c>
      <c r="I101" s="23">
        <v>0</v>
      </c>
      <c r="J101" s="23">
        <f t="shared" si="3"/>
        <v>46</v>
      </c>
      <c r="K101" s="23">
        <v>25</v>
      </c>
      <c r="L101" s="23">
        <f t="shared" si="4"/>
        <v>259</v>
      </c>
      <c r="M101" s="42"/>
      <c r="N101" s="24" t="s">
        <v>69</v>
      </c>
    </row>
    <row r="102" spans="1:14">
      <c r="A102" s="25">
        <v>99</v>
      </c>
      <c r="B102" s="22" t="s">
        <v>249</v>
      </c>
      <c r="C102" s="22" t="s">
        <v>334</v>
      </c>
      <c r="D102" s="22" t="s">
        <v>335</v>
      </c>
      <c r="E102" s="22" t="s">
        <v>12</v>
      </c>
      <c r="F102" s="28" t="s">
        <v>32</v>
      </c>
      <c r="G102" s="22">
        <v>10</v>
      </c>
      <c r="H102" s="23">
        <f>VLOOKUP(F102,'[1]GOPAL ZARDA'!$C$4:$E$151,3,FALSE)</f>
        <v>94</v>
      </c>
      <c r="I102" s="23">
        <v>0</v>
      </c>
      <c r="J102" s="23">
        <f t="shared" si="3"/>
        <v>230</v>
      </c>
      <c r="K102" s="23">
        <v>25</v>
      </c>
      <c r="L102" s="23">
        <f t="shared" si="4"/>
        <v>1195</v>
      </c>
      <c r="M102" s="42"/>
      <c r="N102" s="24" t="s">
        <v>69</v>
      </c>
    </row>
    <row r="103" spans="1:14">
      <c r="A103" s="25">
        <v>100</v>
      </c>
      <c r="B103" s="22" t="s">
        <v>249</v>
      </c>
      <c r="C103" s="22" t="s">
        <v>336</v>
      </c>
      <c r="D103" s="22" t="s">
        <v>337</v>
      </c>
      <c r="E103" s="22" t="s">
        <v>12</v>
      </c>
      <c r="F103" s="22" t="s">
        <v>21</v>
      </c>
      <c r="G103" s="22">
        <v>10</v>
      </c>
      <c r="H103" s="23">
        <f>VLOOKUP(F103,'[1]GOPAL ZARDA'!$C$4:$E$151,3,FALSE)</f>
        <v>74</v>
      </c>
      <c r="I103" s="23">
        <v>0</v>
      </c>
      <c r="J103" s="23">
        <f t="shared" si="3"/>
        <v>230</v>
      </c>
      <c r="K103" s="23">
        <v>25</v>
      </c>
      <c r="L103" s="23">
        <f t="shared" si="4"/>
        <v>995</v>
      </c>
      <c r="M103" s="42"/>
      <c r="N103" s="24" t="s">
        <v>89</v>
      </c>
    </row>
    <row r="104" spans="1:14">
      <c r="A104" s="25">
        <v>101</v>
      </c>
      <c r="B104" s="3" t="s">
        <v>249</v>
      </c>
      <c r="C104" s="3" t="s">
        <v>338</v>
      </c>
      <c r="D104" s="3" t="s">
        <v>339</v>
      </c>
      <c r="E104" s="3" t="s">
        <v>12</v>
      </c>
      <c r="F104" s="3" t="s">
        <v>29</v>
      </c>
      <c r="G104" s="3">
        <v>9</v>
      </c>
      <c r="H104" s="4">
        <f>VLOOKUP(F104,'[1]GOPAL ZARDA'!$C$4:$E$151,3,FALSE)</f>
        <v>98</v>
      </c>
      <c r="I104" s="4">
        <v>0</v>
      </c>
      <c r="J104" s="4">
        <f t="shared" si="3"/>
        <v>207</v>
      </c>
      <c r="K104" s="4">
        <v>25</v>
      </c>
      <c r="L104" s="4">
        <f t="shared" si="4"/>
        <v>1114</v>
      </c>
      <c r="M104" s="42"/>
      <c r="N104" s="6" t="s">
        <v>95</v>
      </c>
    </row>
    <row r="105" spans="1:14">
      <c r="A105" s="25">
        <v>102</v>
      </c>
      <c r="B105" s="22" t="s">
        <v>249</v>
      </c>
      <c r="C105" s="22" t="s">
        <v>340</v>
      </c>
      <c r="D105" s="22" t="s">
        <v>341</v>
      </c>
      <c r="E105" s="22" t="s">
        <v>12</v>
      </c>
      <c r="F105" s="22" t="s">
        <v>342</v>
      </c>
      <c r="G105" s="22">
        <v>2</v>
      </c>
      <c r="H105" s="23">
        <f>VLOOKUP(F105,'[1]GOPAL ZARDA'!$C$4:$E$151,3,FALSE)</f>
        <v>204</v>
      </c>
      <c r="I105" s="23">
        <v>0</v>
      </c>
      <c r="J105" s="23">
        <f t="shared" si="3"/>
        <v>46</v>
      </c>
      <c r="K105" s="23">
        <v>25</v>
      </c>
      <c r="L105" s="23">
        <f t="shared" si="4"/>
        <v>479</v>
      </c>
      <c r="M105" s="42"/>
      <c r="N105" s="31" t="s">
        <v>343</v>
      </c>
    </row>
    <row r="106" spans="1:14">
      <c r="A106" s="25">
        <v>103</v>
      </c>
      <c r="B106" s="22" t="s">
        <v>249</v>
      </c>
      <c r="C106" s="22" t="s">
        <v>344</v>
      </c>
      <c r="D106" s="22" t="s">
        <v>345</v>
      </c>
      <c r="E106" s="22" t="s">
        <v>12</v>
      </c>
      <c r="F106" s="22" t="s">
        <v>342</v>
      </c>
      <c r="G106" s="22">
        <v>1</v>
      </c>
      <c r="H106" s="23">
        <f>VLOOKUP(F106,'[1]GOPAL ZARDA'!$C$4:$E$151,3,FALSE)</f>
        <v>204</v>
      </c>
      <c r="I106" s="23">
        <v>0</v>
      </c>
      <c r="J106" s="23">
        <f t="shared" si="3"/>
        <v>23</v>
      </c>
      <c r="K106" s="23">
        <v>25</v>
      </c>
      <c r="L106" s="23">
        <f t="shared" si="4"/>
        <v>252</v>
      </c>
      <c r="M106" s="42"/>
      <c r="N106" s="31" t="s">
        <v>343</v>
      </c>
    </row>
    <row r="107" spans="1:14">
      <c r="A107" s="25">
        <v>104</v>
      </c>
      <c r="B107" s="22" t="s">
        <v>249</v>
      </c>
      <c r="C107" s="22" t="s">
        <v>346</v>
      </c>
      <c r="D107" s="22" t="s">
        <v>347</v>
      </c>
      <c r="E107" s="22" t="s">
        <v>12</v>
      </c>
      <c r="F107" s="22" t="s">
        <v>342</v>
      </c>
      <c r="G107" s="22">
        <v>1</v>
      </c>
      <c r="H107" s="23">
        <f>VLOOKUP(F107,'[1]GOPAL ZARDA'!$C$4:$E$151,3,FALSE)</f>
        <v>204</v>
      </c>
      <c r="I107" s="23">
        <v>0</v>
      </c>
      <c r="J107" s="23">
        <f t="shared" si="3"/>
        <v>23</v>
      </c>
      <c r="K107" s="23">
        <v>25</v>
      </c>
      <c r="L107" s="23">
        <f t="shared" si="4"/>
        <v>252</v>
      </c>
      <c r="M107" s="42"/>
      <c r="N107" s="31" t="s">
        <v>343</v>
      </c>
    </row>
    <row r="108" spans="1:14">
      <c r="A108" s="25">
        <v>105</v>
      </c>
      <c r="B108" s="22" t="s">
        <v>348</v>
      </c>
      <c r="C108" s="22" t="s">
        <v>349</v>
      </c>
      <c r="D108" s="22" t="s">
        <v>350</v>
      </c>
      <c r="E108" s="22" t="s">
        <v>12</v>
      </c>
      <c r="F108" s="22" t="s">
        <v>19</v>
      </c>
      <c r="G108" s="22">
        <v>1</v>
      </c>
      <c r="H108" s="23">
        <f>VLOOKUP(F108,'[1]GOPAL ZARDA'!$C$4:$E$151,3,FALSE)</f>
        <v>102</v>
      </c>
      <c r="I108" s="23">
        <v>0</v>
      </c>
      <c r="J108" s="23">
        <f t="shared" si="3"/>
        <v>23</v>
      </c>
      <c r="K108" s="23">
        <v>25</v>
      </c>
      <c r="L108" s="23">
        <f t="shared" si="4"/>
        <v>150</v>
      </c>
      <c r="M108" s="42"/>
      <c r="N108" s="24" t="s">
        <v>100</v>
      </c>
    </row>
    <row r="109" spans="1:14">
      <c r="A109" s="25">
        <v>106</v>
      </c>
      <c r="B109" s="22" t="s">
        <v>348</v>
      </c>
      <c r="C109" s="22" t="s">
        <v>351</v>
      </c>
      <c r="D109" s="22" t="s">
        <v>352</v>
      </c>
      <c r="E109" s="22" t="s">
        <v>12</v>
      </c>
      <c r="F109" s="22" t="s">
        <v>19</v>
      </c>
      <c r="G109" s="22">
        <v>8</v>
      </c>
      <c r="H109" s="23">
        <f>VLOOKUP(F109,'[1]GOPAL ZARDA'!$C$4:$E$151,3,FALSE)</f>
        <v>102</v>
      </c>
      <c r="I109" s="23">
        <v>0</v>
      </c>
      <c r="J109" s="23">
        <f t="shared" si="3"/>
        <v>184</v>
      </c>
      <c r="K109" s="23">
        <v>25</v>
      </c>
      <c r="L109" s="23">
        <f t="shared" si="4"/>
        <v>1025</v>
      </c>
      <c r="M109" s="42"/>
      <c r="N109" s="24" t="s">
        <v>100</v>
      </c>
    </row>
    <row r="110" spans="1:14">
      <c r="A110" s="25">
        <v>107</v>
      </c>
      <c r="B110" s="22" t="s">
        <v>348</v>
      </c>
      <c r="C110" s="22" t="s">
        <v>353</v>
      </c>
      <c r="D110" s="22" t="s">
        <v>354</v>
      </c>
      <c r="E110" s="22" t="s">
        <v>12</v>
      </c>
      <c r="F110" s="22" t="s">
        <v>18</v>
      </c>
      <c r="G110" s="22">
        <v>1</v>
      </c>
      <c r="H110" s="23">
        <f>VLOOKUP(F110,'[1]GOPAL ZARDA'!$C$4:$E$151,3,FALSE)</f>
        <v>67</v>
      </c>
      <c r="I110" s="23">
        <v>0</v>
      </c>
      <c r="J110" s="23">
        <f t="shared" si="3"/>
        <v>23</v>
      </c>
      <c r="K110" s="23">
        <v>25</v>
      </c>
      <c r="L110" s="23">
        <f t="shared" si="4"/>
        <v>115</v>
      </c>
      <c r="M110" s="42"/>
      <c r="N110" s="24" t="s">
        <v>168</v>
      </c>
    </row>
    <row r="111" spans="1:14">
      <c r="A111" s="25">
        <v>108</v>
      </c>
      <c r="B111" s="22" t="s">
        <v>348</v>
      </c>
      <c r="C111" s="22" t="s">
        <v>355</v>
      </c>
      <c r="D111" s="22" t="s">
        <v>356</v>
      </c>
      <c r="E111" s="22" t="s">
        <v>12</v>
      </c>
      <c r="F111" s="22" t="s">
        <v>14</v>
      </c>
      <c r="G111" s="22">
        <v>1</v>
      </c>
      <c r="H111" s="23">
        <f>VLOOKUP(F111,'[1]GOPAL ZARDA'!$C$4:$E$151,3,FALSE)</f>
        <v>67</v>
      </c>
      <c r="I111" s="23">
        <v>0</v>
      </c>
      <c r="J111" s="23">
        <f t="shared" si="3"/>
        <v>23</v>
      </c>
      <c r="K111" s="23">
        <v>25</v>
      </c>
      <c r="L111" s="23">
        <f t="shared" si="4"/>
        <v>115</v>
      </c>
      <c r="M111" s="42"/>
      <c r="N111" s="24" t="s">
        <v>59</v>
      </c>
    </row>
    <row r="112" spans="1:14">
      <c r="A112" s="25">
        <v>109</v>
      </c>
      <c r="B112" s="22" t="s">
        <v>348</v>
      </c>
      <c r="C112" s="22" t="s">
        <v>357</v>
      </c>
      <c r="D112" s="22" t="s">
        <v>358</v>
      </c>
      <c r="E112" s="22" t="s">
        <v>12</v>
      </c>
      <c r="F112" s="22" t="s">
        <v>14</v>
      </c>
      <c r="G112" s="22">
        <v>3</v>
      </c>
      <c r="H112" s="23">
        <f>VLOOKUP(F112,'[1]GOPAL ZARDA'!$C$4:$E$151,3,FALSE)</f>
        <v>67</v>
      </c>
      <c r="I112" s="23">
        <v>0</v>
      </c>
      <c r="J112" s="23">
        <f t="shared" si="3"/>
        <v>69</v>
      </c>
      <c r="K112" s="23">
        <v>25</v>
      </c>
      <c r="L112" s="23">
        <f t="shared" si="4"/>
        <v>295</v>
      </c>
      <c r="M112" s="42"/>
      <c r="N112" s="24" t="s">
        <v>59</v>
      </c>
    </row>
    <row r="113" spans="1:14">
      <c r="A113" s="25">
        <v>110</v>
      </c>
      <c r="B113" s="22" t="s">
        <v>348</v>
      </c>
      <c r="C113" s="22" t="s">
        <v>359</v>
      </c>
      <c r="D113" s="22" t="s">
        <v>360</v>
      </c>
      <c r="E113" s="22" t="s">
        <v>12</v>
      </c>
      <c r="F113" s="22" t="s">
        <v>14</v>
      </c>
      <c r="G113" s="22">
        <v>2</v>
      </c>
      <c r="H113" s="23">
        <f>VLOOKUP(F113,'[1]GOPAL ZARDA'!$C$4:$E$151,3,FALSE)</f>
        <v>67</v>
      </c>
      <c r="I113" s="23">
        <v>0</v>
      </c>
      <c r="J113" s="23">
        <f t="shared" si="3"/>
        <v>46</v>
      </c>
      <c r="K113" s="23">
        <v>25</v>
      </c>
      <c r="L113" s="23">
        <f t="shared" si="4"/>
        <v>205</v>
      </c>
      <c r="M113" s="42"/>
      <c r="N113" s="24" t="s">
        <v>59</v>
      </c>
    </row>
    <row r="114" spans="1:14">
      <c r="A114" s="25">
        <v>111</v>
      </c>
      <c r="B114" s="22" t="s">
        <v>348</v>
      </c>
      <c r="C114" s="22" t="s">
        <v>361</v>
      </c>
      <c r="D114" s="22" t="s">
        <v>362</v>
      </c>
      <c r="E114" s="22" t="s">
        <v>12</v>
      </c>
      <c r="F114" s="22" t="s">
        <v>14</v>
      </c>
      <c r="G114" s="22">
        <v>8</v>
      </c>
      <c r="H114" s="23">
        <f>VLOOKUP(F114,'[1]GOPAL ZARDA'!$C$4:$E$151,3,FALSE)</f>
        <v>67</v>
      </c>
      <c r="I114" s="23">
        <v>0</v>
      </c>
      <c r="J114" s="23">
        <f t="shared" si="3"/>
        <v>184</v>
      </c>
      <c r="K114" s="23">
        <v>25</v>
      </c>
      <c r="L114" s="23">
        <f t="shared" si="4"/>
        <v>745</v>
      </c>
      <c r="M114" s="42"/>
      <c r="N114" s="24" t="s">
        <v>59</v>
      </c>
    </row>
    <row r="115" spans="1:14">
      <c r="A115" s="25">
        <v>112</v>
      </c>
      <c r="B115" s="22" t="s">
        <v>348</v>
      </c>
      <c r="C115" s="22" t="s">
        <v>363</v>
      </c>
      <c r="D115" s="22" t="s">
        <v>364</v>
      </c>
      <c r="E115" s="22" t="s">
        <v>12</v>
      </c>
      <c r="F115" s="22" t="s">
        <v>18</v>
      </c>
      <c r="G115" s="22">
        <v>7</v>
      </c>
      <c r="H115" s="23">
        <f>VLOOKUP(F115,'[1]GOPAL ZARDA'!$C$4:$E$151,3,FALSE)</f>
        <v>67</v>
      </c>
      <c r="I115" s="23">
        <v>0</v>
      </c>
      <c r="J115" s="23">
        <f t="shared" si="3"/>
        <v>161</v>
      </c>
      <c r="K115" s="23">
        <v>25</v>
      </c>
      <c r="L115" s="23">
        <f t="shared" si="4"/>
        <v>655</v>
      </c>
      <c r="M115" s="42"/>
      <c r="N115" s="24" t="s">
        <v>168</v>
      </c>
    </row>
    <row r="116" spans="1:14">
      <c r="A116" s="25">
        <v>113</v>
      </c>
      <c r="B116" s="22" t="s">
        <v>348</v>
      </c>
      <c r="C116" s="22" t="s">
        <v>365</v>
      </c>
      <c r="D116" s="22" t="s">
        <v>366</v>
      </c>
      <c r="E116" s="22" t="s">
        <v>12</v>
      </c>
      <c r="F116" s="22" t="s">
        <v>18</v>
      </c>
      <c r="G116" s="22">
        <v>11</v>
      </c>
      <c r="H116" s="23">
        <f>VLOOKUP(F116,'[1]GOPAL ZARDA'!$C$4:$E$151,3,FALSE)</f>
        <v>67</v>
      </c>
      <c r="I116" s="23">
        <v>0</v>
      </c>
      <c r="J116" s="23">
        <f t="shared" si="3"/>
        <v>253</v>
      </c>
      <c r="K116" s="23">
        <v>25</v>
      </c>
      <c r="L116" s="23">
        <f t="shared" si="4"/>
        <v>1015</v>
      </c>
      <c r="M116" s="42"/>
      <c r="N116" s="24" t="s">
        <v>168</v>
      </c>
    </row>
    <row r="117" spans="1:14">
      <c r="A117" s="25">
        <v>114</v>
      </c>
      <c r="B117" s="22" t="s">
        <v>348</v>
      </c>
      <c r="C117" s="22" t="s">
        <v>367</v>
      </c>
      <c r="D117" s="22" t="s">
        <v>368</v>
      </c>
      <c r="E117" s="22" t="s">
        <v>12</v>
      </c>
      <c r="F117" s="22" t="s">
        <v>369</v>
      </c>
      <c r="G117" s="22">
        <v>3</v>
      </c>
      <c r="H117" s="23">
        <f>VLOOKUP(F117,'[1]GOPAL ZARDA'!$C$4:$E$151,3,FALSE)</f>
        <v>139</v>
      </c>
      <c r="I117" s="23">
        <v>0</v>
      </c>
      <c r="J117" s="23">
        <f t="shared" si="3"/>
        <v>69</v>
      </c>
      <c r="K117" s="23">
        <v>25</v>
      </c>
      <c r="L117" s="23">
        <f t="shared" si="4"/>
        <v>511</v>
      </c>
      <c r="M117" s="42"/>
      <c r="N117" s="24" t="s">
        <v>108</v>
      </c>
    </row>
    <row r="118" spans="1:14">
      <c r="A118" s="25">
        <v>115</v>
      </c>
      <c r="B118" s="22" t="s">
        <v>348</v>
      </c>
      <c r="C118" s="22" t="s">
        <v>370</v>
      </c>
      <c r="D118" s="22" t="s">
        <v>371</v>
      </c>
      <c r="E118" s="22" t="s">
        <v>12</v>
      </c>
      <c r="F118" s="22" t="s">
        <v>14</v>
      </c>
      <c r="G118" s="22">
        <v>20</v>
      </c>
      <c r="H118" s="23">
        <f>VLOOKUP(F118,'[1]GOPAL ZARDA'!$C$4:$E$151,3,FALSE)</f>
        <v>67</v>
      </c>
      <c r="I118" s="23">
        <v>0</v>
      </c>
      <c r="J118" s="23">
        <f t="shared" si="3"/>
        <v>460</v>
      </c>
      <c r="K118" s="23">
        <v>25</v>
      </c>
      <c r="L118" s="23">
        <f t="shared" si="4"/>
        <v>1825</v>
      </c>
      <c r="M118" s="42"/>
      <c r="N118" s="31" t="s">
        <v>90</v>
      </c>
    </row>
    <row r="119" spans="1:14">
      <c r="A119" s="25">
        <v>116</v>
      </c>
      <c r="B119" s="22" t="s">
        <v>348</v>
      </c>
      <c r="C119" s="22" t="s">
        <v>372</v>
      </c>
      <c r="D119" s="22" t="s">
        <v>373</v>
      </c>
      <c r="E119" s="22" t="s">
        <v>12</v>
      </c>
      <c r="F119" s="22" t="s">
        <v>14</v>
      </c>
      <c r="G119" s="22">
        <v>2</v>
      </c>
      <c r="H119" s="23">
        <f>VLOOKUP(F119,'[1]GOPAL ZARDA'!$C$4:$E$151,3,FALSE)</f>
        <v>67</v>
      </c>
      <c r="I119" s="23">
        <v>0</v>
      </c>
      <c r="J119" s="23">
        <f t="shared" si="3"/>
        <v>46</v>
      </c>
      <c r="K119" s="23">
        <v>25</v>
      </c>
      <c r="L119" s="23">
        <f t="shared" si="4"/>
        <v>205</v>
      </c>
      <c r="M119" s="42"/>
      <c r="N119" s="31" t="s">
        <v>90</v>
      </c>
    </row>
    <row r="120" spans="1:14">
      <c r="A120" s="25">
        <v>117</v>
      </c>
      <c r="B120" s="22" t="s">
        <v>348</v>
      </c>
      <c r="C120" s="22" t="s">
        <v>374</v>
      </c>
      <c r="D120" s="22" t="s">
        <v>375</v>
      </c>
      <c r="E120" s="22" t="s">
        <v>12</v>
      </c>
      <c r="F120" s="22" t="s">
        <v>376</v>
      </c>
      <c r="G120" s="22">
        <v>1</v>
      </c>
      <c r="H120" s="23">
        <f>VLOOKUP(F120,'[1]GOPAL ZARDA'!$C$4:$E$151,3,FALSE)</f>
        <v>98</v>
      </c>
      <c r="I120" s="23">
        <v>0</v>
      </c>
      <c r="J120" s="23">
        <f t="shared" si="3"/>
        <v>23</v>
      </c>
      <c r="K120" s="23">
        <v>25</v>
      </c>
      <c r="L120" s="23">
        <f t="shared" si="4"/>
        <v>146</v>
      </c>
      <c r="M120" s="42"/>
      <c r="N120" s="24" t="s">
        <v>71</v>
      </c>
    </row>
    <row r="121" spans="1:14">
      <c r="A121" s="25">
        <v>118</v>
      </c>
      <c r="B121" s="22" t="s">
        <v>348</v>
      </c>
      <c r="C121" s="22" t="s">
        <v>377</v>
      </c>
      <c r="D121" s="22" t="s">
        <v>378</v>
      </c>
      <c r="E121" s="22" t="s">
        <v>12</v>
      </c>
      <c r="F121" s="22" t="s">
        <v>376</v>
      </c>
      <c r="G121" s="22">
        <v>5</v>
      </c>
      <c r="H121" s="23">
        <f>VLOOKUP(F121,'[1]GOPAL ZARDA'!$C$4:$E$151,3,FALSE)</f>
        <v>98</v>
      </c>
      <c r="I121" s="23">
        <v>0</v>
      </c>
      <c r="J121" s="23">
        <f t="shared" si="3"/>
        <v>115</v>
      </c>
      <c r="K121" s="23">
        <v>25</v>
      </c>
      <c r="L121" s="23">
        <f t="shared" si="4"/>
        <v>630</v>
      </c>
      <c r="M121" s="42"/>
      <c r="N121" s="24" t="s">
        <v>71</v>
      </c>
    </row>
    <row r="122" spans="1:14">
      <c r="A122" s="5">
        <v>119</v>
      </c>
      <c r="B122" s="22" t="s">
        <v>348</v>
      </c>
      <c r="C122" s="22" t="s">
        <v>379</v>
      </c>
      <c r="D122" s="22" t="s">
        <v>380</v>
      </c>
      <c r="E122" s="22" t="s">
        <v>12</v>
      </c>
      <c r="F122" s="22" t="s">
        <v>43</v>
      </c>
      <c r="G122" s="22">
        <v>1</v>
      </c>
      <c r="H122" s="23">
        <f>VLOOKUP(F122,'[1]GOPAL ZARDA'!$C$4:$E$151,3,FALSE)</f>
        <v>71</v>
      </c>
      <c r="I122" s="23">
        <v>0</v>
      </c>
      <c r="J122" s="23">
        <f t="shared" si="3"/>
        <v>23</v>
      </c>
      <c r="K122" s="23">
        <v>25</v>
      </c>
      <c r="L122" s="23">
        <f t="shared" si="4"/>
        <v>119</v>
      </c>
      <c r="M122" s="42"/>
      <c r="N122" s="24" t="s">
        <v>51</v>
      </c>
    </row>
    <row r="123" spans="1:14">
      <c r="A123" s="5">
        <v>120</v>
      </c>
      <c r="B123" s="22" t="s">
        <v>348</v>
      </c>
      <c r="C123" s="22" t="s">
        <v>381</v>
      </c>
      <c r="D123" s="22" t="s">
        <v>382</v>
      </c>
      <c r="E123" s="22" t="s">
        <v>12</v>
      </c>
      <c r="F123" s="22" t="s">
        <v>43</v>
      </c>
      <c r="G123" s="22">
        <v>6</v>
      </c>
      <c r="H123" s="23">
        <f>VLOOKUP(F123,'[1]GOPAL ZARDA'!$C$4:$E$151,3,FALSE)</f>
        <v>71</v>
      </c>
      <c r="I123" s="23">
        <v>0</v>
      </c>
      <c r="J123" s="23">
        <f t="shared" si="3"/>
        <v>138</v>
      </c>
      <c r="K123" s="23">
        <v>25</v>
      </c>
      <c r="L123" s="23">
        <f t="shared" si="4"/>
        <v>589</v>
      </c>
      <c r="M123" s="42"/>
      <c r="N123" s="24" t="s">
        <v>51</v>
      </c>
    </row>
    <row r="124" spans="1:14">
      <c r="A124" s="5">
        <v>121</v>
      </c>
      <c r="B124" s="22" t="s">
        <v>348</v>
      </c>
      <c r="C124" s="22" t="s">
        <v>383</v>
      </c>
      <c r="D124" s="22" t="s">
        <v>384</v>
      </c>
      <c r="E124" s="22" t="s">
        <v>12</v>
      </c>
      <c r="F124" s="22" t="s">
        <v>385</v>
      </c>
      <c r="G124" s="22">
        <v>6</v>
      </c>
      <c r="H124" s="23">
        <f>VLOOKUP(F124,'[1]GOPAL ZARDA'!$C$4:$E$151,3,FALSE)</f>
        <v>67</v>
      </c>
      <c r="I124" s="23">
        <v>0</v>
      </c>
      <c r="J124" s="23">
        <f t="shared" si="3"/>
        <v>138</v>
      </c>
      <c r="K124" s="23">
        <v>25</v>
      </c>
      <c r="L124" s="23">
        <f t="shared" si="4"/>
        <v>565</v>
      </c>
      <c r="M124" s="42"/>
      <c r="N124" s="24" t="s">
        <v>70</v>
      </c>
    </row>
    <row r="125" spans="1:14">
      <c r="A125" s="5">
        <v>122</v>
      </c>
      <c r="B125" s="22" t="s">
        <v>348</v>
      </c>
      <c r="C125" s="22" t="s">
        <v>386</v>
      </c>
      <c r="D125" s="22" t="s">
        <v>387</v>
      </c>
      <c r="E125" s="22" t="s">
        <v>12</v>
      </c>
      <c r="F125" s="22" t="s">
        <v>35</v>
      </c>
      <c r="G125" s="22">
        <v>5</v>
      </c>
      <c r="H125" s="23">
        <f>VLOOKUP(F125,'[1]GOPAL ZARDA'!$C$4:$E$151,3,FALSE)</f>
        <v>96</v>
      </c>
      <c r="I125" s="23">
        <v>0</v>
      </c>
      <c r="J125" s="23">
        <f t="shared" si="3"/>
        <v>115</v>
      </c>
      <c r="K125" s="23">
        <v>25</v>
      </c>
      <c r="L125" s="23">
        <f t="shared" si="4"/>
        <v>620</v>
      </c>
      <c r="M125" s="42"/>
      <c r="N125" s="31" t="s">
        <v>48</v>
      </c>
    </row>
    <row r="126" spans="1:14">
      <c r="A126" s="5">
        <v>123</v>
      </c>
      <c r="B126" s="22" t="s">
        <v>348</v>
      </c>
      <c r="C126" s="22" t="s">
        <v>388</v>
      </c>
      <c r="D126" s="22" t="s">
        <v>389</v>
      </c>
      <c r="E126" s="22" t="s">
        <v>12</v>
      </c>
      <c r="F126" s="22" t="s">
        <v>385</v>
      </c>
      <c r="G126" s="22">
        <v>1</v>
      </c>
      <c r="H126" s="23">
        <f>VLOOKUP(F126,'[1]GOPAL ZARDA'!$C$4:$E$151,3,FALSE)</f>
        <v>67</v>
      </c>
      <c r="I126" s="23">
        <v>0</v>
      </c>
      <c r="J126" s="23">
        <f t="shared" si="3"/>
        <v>23</v>
      </c>
      <c r="K126" s="23">
        <v>25</v>
      </c>
      <c r="L126" s="23">
        <f t="shared" si="4"/>
        <v>115</v>
      </c>
      <c r="M126" s="42"/>
      <c r="N126" s="24" t="s">
        <v>70</v>
      </c>
    </row>
    <row r="127" spans="1:14">
      <c r="A127" s="5">
        <v>124</v>
      </c>
      <c r="B127" s="22" t="s">
        <v>348</v>
      </c>
      <c r="C127" s="22" t="s">
        <v>390</v>
      </c>
      <c r="D127" s="22" t="s">
        <v>391</v>
      </c>
      <c r="E127" s="22" t="s">
        <v>12</v>
      </c>
      <c r="F127" s="22" t="s">
        <v>24</v>
      </c>
      <c r="G127" s="22">
        <v>23</v>
      </c>
      <c r="H127" s="23">
        <f>VLOOKUP(F127,'[1]GOPAL ZARDA'!$C$4:$E$151,3,FALSE)</f>
        <v>83</v>
      </c>
      <c r="I127" s="23">
        <v>0</v>
      </c>
      <c r="J127" s="23">
        <f t="shared" si="3"/>
        <v>529</v>
      </c>
      <c r="K127" s="23">
        <v>25</v>
      </c>
      <c r="L127" s="23">
        <f t="shared" si="4"/>
        <v>2463</v>
      </c>
      <c r="M127" s="42"/>
      <c r="N127" s="24" t="s">
        <v>93</v>
      </c>
    </row>
    <row r="128" spans="1:14">
      <c r="A128" s="25">
        <v>125</v>
      </c>
      <c r="B128" s="22" t="s">
        <v>348</v>
      </c>
      <c r="C128" s="22" t="s">
        <v>392</v>
      </c>
      <c r="D128" s="22" t="s">
        <v>393</v>
      </c>
      <c r="E128" s="22" t="s">
        <v>12</v>
      </c>
      <c r="F128" s="22" t="s">
        <v>24</v>
      </c>
      <c r="G128" s="22">
        <v>2</v>
      </c>
      <c r="H128" s="23">
        <f>VLOOKUP(F128,'[1]GOPAL ZARDA'!$C$4:$E$151,3,FALSE)</f>
        <v>83</v>
      </c>
      <c r="I128" s="23">
        <v>0</v>
      </c>
      <c r="J128" s="23">
        <f t="shared" si="3"/>
        <v>46</v>
      </c>
      <c r="K128" s="23">
        <v>25</v>
      </c>
      <c r="L128" s="23">
        <f t="shared" si="4"/>
        <v>237</v>
      </c>
      <c r="M128" s="42"/>
      <c r="N128" s="24" t="s">
        <v>93</v>
      </c>
    </row>
    <row r="129" spans="1:14" ht="30">
      <c r="A129" s="25">
        <v>126</v>
      </c>
      <c r="B129" s="22" t="s">
        <v>348</v>
      </c>
      <c r="C129" s="22" t="s">
        <v>394</v>
      </c>
      <c r="D129" s="22" t="s">
        <v>395</v>
      </c>
      <c r="E129" s="22" t="s">
        <v>12</v>
      </c>
      <c r="F129" s="22" t="s">
        <v>396</v>
      </c>
      <c r="G129" s="22">
        <v>1</v>
      </c>
      <c r="H129" s="23">
        <f>VLOOKUP(F129,'[1]GOPAL ZARDA'!$C$4:$E$151,3,FALSE)</f>
        <v>140</v>
      </c>
      <c r="I129" s="23">
        <v>0</v>
      </c>
      <c r="J129" s="23">
        <f t="shared" si="3"/>
        <v>23</v>
      </c>
      <c r="K129" s="23">
        <v>25</v>
      </c>
      <c r="L129" s="23">
        <f t="shared" si="4"/>
        <v>188</v>
      </c>
      <c r="M129" s="42" t="str">
        <f>VLOOKUP(F129,'[1]GOPAL ZARDA'!$C$3:$I$143,7,FALSE)</f>
        <v>MIN. 8 CASE  CH.</v>
      </c>
      <c r="N129" s="24" t="s">
        <v>397</v>
      </c>
    </row>
    <row r="130" spans="1:14" ht="30">
      <c r="A130" s="25">
        <v>127</v>
      </c>
      <c r="B130" s="22" t="s">
        <v>348</v>
      </c>
      <c r="C130" s="22" t="s">
        <v>398</v>
      </c>
      <c r="D130" s="22" t="s">
        <v>399</v>
      </c>
      <c r="E130" s="22" t="s">
        <v>12</v>
      </c>
      <c r="F130" s="22" t="s">
        <v>396</v>
      </c>
      <c r="G130" s="22">
        <v>2</v>
      </c>
      <c r="H130" s="23">
        <f>VLOOKUP(F130,'[1]GOPAL ZARDA'!$C$4:$E$151,3,FALSE)</f>
        <v>140</v>
      </c>
      <c r="I130" s="23">
        <v>0</v>
      </c>
      <c r="J130" s="23">
        <f t="shared" si="3"/>
        <v>46</v>
      </c>
      <c r="K130" s="23">
        <v>25</v>
      </c>
      <c r="L130" s="23">
        <f>7*H130+I130+J130+K130</f>
        <v>1051</v>
      </c>
      <c r="M130" s="42" t="str">
        <f>VLOOKUP(F130,'[1]GOPAL ZARDA'!$C$3:$I$143,7,FALSE)</f>
        <v>MIN. 8 CASE  CH.</v>
      </c>
      <c r="N130" s="24" t="s">
        <v>397</v>
      </c>
    </row>
    <row r="131" spans="1:14">
      <c r="A131" s="25">
        <v>128</v>
      </c>
      <c r="B131" s="22" t="s">
        <v>348</v>
      </c>
      <c r="C131" s="22" t="s">
        <v>400</v>
      </c>
      <c r="D131" s="22" t="s">
        <v>401</v>
      </c>
      <c r="E131" s="22" t="s">
        <v>12</v>
      </c>
      <c r="F131" s="22" t="s">
        <v>16</v>
      </c>
      <c r="G131" s="22">
        <v>7</v>
      </c>
      <c r="H131" s="23">
        <f>VLOOKUP(F131,'[1]GOPAL ZARDA'!$C$4:$E$151,3,FALSE)</f>
        <v>60</v>
      </c>
      <c r="I131" s="23">
        <v>0</v>
      </c>
      <c r="J131" s="23">
        <f t="shared" si="3"/>
        <v>161</v>
      </c>
      <c r="K131" s="23">
        <v>25</v>
      </c>
      <c r="L131" s="23">
        <f>G131*H131+I131+J131+K131</f>
        <v>606</v>
      </c>
      <c r="M131" s="42"/>
      <c r="N131" s="31" t="s">
        <v>57</v>
      </c>
    </row>
    <row r="132" spans="1:14">
      <c r="A132" s="25">
        <v>129</v>
      </c>
      <c r="B132" s="22" t="s">
        <v>348</v>
      </c>
      <c r="C132" s="22" t="s">
        <v>402</v>
      </c>
      <c r="D132" s="22" t="s">
        <v>403</v>
      </c>
      <c r="E132" s="22" t="s">
        <v>12</v>
      </c>
      <c r="F132" s="22" t="s">
        <v>16</v>
      </c>
      <c r="G132" s="22">
        <v>2</v>
      </c>
      <c r="H132" s="23">
        <f>VLOOKUP(F132,'[1]GOPAL ZARDA'!$C$4:$E$151,3,FALSE)</f>
        <v>60</v>
      </c>
      <c r="I132" s="23">
        <v>0</v>
      </c>
      <c r="J132" s="23">
        <f t="shared" ref="J132:J147" si="5">G132*23</f>
        <v>46</v>
      </c>
      <c r="K132" s="23">
        <v>25</v>
      </c>
      <c r="L132" s="23">
        <f>G132*H132+I132+J132+K132</f>
        <v>191</v>
      </c>
      <c r="M132" s="42"/>
      <c r="N132" s="31" t="s">
        <v>57</v>
      </c>
    </row>
    <row r="133" spans="1:14">
      <c r="A133" s="25">
        <v>130</v>
      </c>
      <c r="B133" s="22" t="s">
        <v>348</v>
      </c>
      <c r="C133" s="22" t="s">
        <v>404</v>
      </c>
      <c r="D133" s="22" t="s">
        <v>405</v>
      </c>
      <c r="E133" s="22" t="s">
        <v>12</v>
      </c>
      <c r="F133" s="22" t="s">
        <v>16</v>
      </c>
      <c r="G133" s="22">
        <v>1</v>
      </c>
      <c r="H133" s="23">
        <f>VLOOKUP(F133,'[1]GOPAL ZARDA'!$C$4:$E$151,3,FALSE)</f>
        <v>60</v>
      </c>
      <c r="I133" s="23">
        <v>0</v>
      </c>
      <c r="J133" s="23">
        <f t="shared" si="5"/>
        <v>23</v>
      </c>
      <c r="K133" s="23">
        <v>25</v>
      </c>
      <c r="L133" s="23">
        <f>G133*H133+I133+J133+K133</f>
        <v>108</v>
      </c>
      <c r="M133" s="42"/>
      <c r="N133" s="31" t="s">
        <v>57</v>
      </c>
    </row>
    <row r="134" spans="1:14" ht="30">
      <c r="A134" s="25">
        <v>131</v>
      </c>
      <c r="B134" s="22" t="s">
        <v>348</v>
      </c>
      <c r="C134" s="22" t="s">
        <v>406</v>
      </c>
      <c r="D134" s="22" t="s">
        <v>407</v>
      </c>
      <c r="E134" s="22" t="s">
        <v>12</v>
      </c>
      <c r="F134" s="22" t="s">
        <v>44</v>
      </c>
      <c r="G134" s="22">
        <v>5</v>
      </c>
      <c r="H134" s="23">
        <f>VLOOKUP(F134,'[1]GOPAL ZARDA'!$C$4:$E$151,3,FALSE)</f>
        <v>137</v>
      </c>
      <c r="I134" s="23">
        <v>0</v>
      </c>
      <c r="J134" s="23">
        <f t="shared" si="5"/>
        <v>115</v>
      </c>
      <c r="K134" s="23">
        <v>25</v>
      </c>
      <c r="L134" s="23">
        <f>G134*H134+I134+J134+K134</f>
        <v>825</v>
      </c>
      <c r="M134" s="42" t="str">
        <f>VLOOKUP(F134,'[1]GOPAL ZARDA'!$C$3:$I$143,7,FALSE)</f>
        <v>MIN. 8 CASE  CH.</v>
      </c>
      <c r="N134" s="24" t="s">
        <v>73</v>
      </c>
    </row>
    <row r="135" spans="1:14">
      <c r="A135" s="25">
        <v>132</v>
      </c>
      <c r="B135" s="22" t="s">
        <v>348</v>
      </c>
      <c r="C135" s="22" t="s">
        <v>408</v>
      </c>
      <c r="D135" s="22" t="s">
        <v>409</v>
      </c>
      <c r="E135" s="22" t="s">
        <v>12</v>
      </c>
      <c r="F135" s="22" t="s">
        <v>16</v>
      </c>
      <c r="G135" s="22">
        <v>10</v>
      </c>
      <c r="H135" s="23">
        <f>VLOOKUP(F135,'[1]GOPAL ZARDA'!$C$4:$E$151,3,FALSE)</f>
        <v>60</v>
      </c>
      <c r="I135" s="23">
        <v>0</v>
      </c>
      <c r="J135" s="23">
        <f t="shared" si="5"/>
        <v>230</v>
      </c>
      <c r="K135" s="23">
        <v>25</v>
      </c>
      <c r="L135" s="23">
        <f>G135*H135+I135+J135+K135</f>
        <v>855</v>
      </c>
      <c r="M135" s="42"/>
      <c r="N135" s="31" t="s">
        <v>57</v>
      </c>
    </row>
    <row r="136" spans="1:14" ht="30">
      <c r="A136" s="25">
        <v>133</v>
      </c>
      <c r="B136" s="22" t="s">
        <v>348</v>
      </c>
      <c r="C136" s="22" t="s">
        <v>410</v>
      </c>
      <c r="D136" s="22" t="s">
        <v>411</v>
      </c>
      <c r="E136" s="22" t="s">
        <v>12</v>
      </c>
      <c r="F136" s="22" t="s">
        <v>44</v>
      </c>
      <c r="G136" s="22">
        <v>1</v>
      </c>
      <c r="H136" s="23">
        <f>VLOOKUP(F136,'[1]GOPAL ZARDA'!$C$4:$E$151,3,FALSE)</f>
        <v>137</v>
      </c>
      <c r="I136" s="23">
        <v>0</v>
      </c>
      <c r="J136" s="23">
        <f t="shared" si="5"/>
        <v>23</v>
      </c>
      <c r="K136" s="23">
        <v>25</v>
      </c>
      <c r="L136" s="23">
        <f>3*H136+I136+J136+K136</f>
        <v>459</v>
      </c>
      <c r="M136" s="42" t="str">
        <f>VLOOKUP(F136,'[1]GOPAL ZARDA'!$C$3:$I$143,7,FALSE)</f>
        <v>MIN. 8 CASE  CH.</v>
      </c>
      <c r="N136" s="24" t="s">
        <v>73</v>
      </c>
    </row>
    <row r="137" spans="1:14">
      <c r="A137" s="25">
        <v>134</v>
      </c>
      <c r="B137" s="22" t="s">
        <v>348</v>
      </c>
      <c r="C137" s="22" t="s">
        <v>412</v>
      </c>
      <c r="D137" s="22" t="s">
        <v>413</v>
      </c>
      <c r="E137" s="22" t="s">
        <v>12</v>
      </c>
      <c r="F137" s="22" t="s">
        <v>29</v>
      </c>
      <c r="G137" s="22">
        <v>6</v>
      </c>
      <c r="H137" s="23">
        <f>VLOOKUP(F137,'[1]GOPAL ZARDA'!$C$4:$E$151,3,FALSE)</f>
        <v>98</v>
      </c>
      <c r="I137" s="23">
        <v>0</v>
      </c>
      <c r="J137" s="23">
        <f t="shared" si="5"/>
        <v>138</v>
      </c>
      <c r="K137" s="23">
        <v>25</v>
      </c>
      <c r="L137" s="23">
        <f>G137*H137+I137+J137+K137</f>
        <v>751</v>
      </c>
      <c r="M137" s="42"/>
      <c r="N137" s="24" t="s">
        <v>74</v>
      </c>
    </row>
    <row r="138" spans="1:14">
      <c r="A138" s="25">
        <v>135</v>
      </c>
      <c r="B138" s="22" t="s">
        <v>348</v>
      </c>
      <c r="C138" s="22" t="s">
        <v>414</v>
      </c>
      <c r="D138" s="22" t="s">
        <v>415</v>
      </c>
      <c r="E138" s="22" t="s">
        <v>12</v>
      </c>
      <c r="F138" s="22" t="s">
        <v>29</v>
      </c>
      <c r="G138" s="22">
        <v>23</v>
      </c>
      <c r="H138" s="23">
        <f>VLOOKUP(F138,'[1]GOPAL ZARDA'!$C$4:$E$151,3,FALSE)</f>
        <v>98</v>
      </c>
      <c r="I138" s="23">
        <v>0</v>
      </c>
      <c r="J138" s="23">
        <f t="shared" si="5"/>
        <v>529</v>
      </c>
      <c r="K138" s="23">
        <v>25</v>
      </c>
      <c r="L138" s="23">
        <f>G138*H138+I138+J138+K138</f>
        <v>2808</v>
      </c>
      <c r="M138" s="42"/>
      <c r="N138" s="24" t="s">
        <v>74</v>
      </c>
    </row>
    <row r="139" spans="1:14">
      <c r="A139" s="25">
        <v>136</v>
      </c>
      <c r="B139" s="3" t="s">
        <v>348</v>
      </c>
      <c r="C139" s="3" t="s">
        <v>416</v>
      </c>
      <c r="D139" s="3" t="s">
        <v>417</v>
      </c>
      <c r="E139" s="3" t="s">
        <v>12</v>
      </c>
      <c r="F139" s="3" t="s">
        <v>29</v>
      </c>
      <c r="G139" s="3">
        <v>1</v>
      </c>
      <c r="H139" s="4">
        <f>VLOOKUP(F139,'[1]GOPAL ZARDA'!$C$4:$E$151,3,FALSE)</f>
        <v>98</v>
      </c>
      <c r="I139" s="4">
        <v>0</v>
      </c>
      <c r="J139" s="4">
        <f t="shared" si="5"/>
        <v>23</v>
      </c>
      <c r="K139" s="4">
        <v>25</v>
      </c>
      <c r="L139" s="4">
        <f>G139*H139+I139+J139+K139</f>
        <v>146</v>
      </c>
      <c r="M139" s="42"/>
      <c r="N139" s="6" t="s">
        <v>95</v>
      </c>
    </row>
    <row r="140" spans="1:14" ht="30">
      <c r="A140" s="25">
        <v>137</v>
      </c>
      <c r="B140" s="22" t="s">
        <v>348</v>
      </c>
      <c r="C140" s="22" t="s">
        <v>418</v>
      </c>
      <c r="D140" s="22" t="s">
        <v>419</v>
      </c>
      <c r="E140" s="22" t="s">
        <v>12</v>
      </c>
      <c r="F140" s="28" t="s">
        <v>106</v>
      </c>
      <c r="G140" s="22">
        <v>2</v>
      </c>
      <c r="H140" s="23">
        <f>VLOOKUP(F140,'[1]GOPAL ZARDA'!$C$4:$E$151,3,FALSE)</f>
        <v>215</v>
      </c>
      <c r="I140" s="23">
        <v>0</v>
      </c>
      <c r="J140" s="23">
        <f t="shared" si="5"/>
        <v>46</v>
      </c>
      <c r="K140" s="23">
        <v>25</v>
      </c>
      <c r="L140" s="23">
        <f>8*H140+I140+J140+K140</f>
        <v>1791</v>
      </c>
      <c r="M140" s="42" t="str">
        <f>VLOOKUP(F140,'[1]GOPAL ZARDA'!$C$3:$I$143,7,FALSE)</f>
        <v>MIN. 8 CASE  CH.</v>
      </c>
      <c r="N140" s="24" t="s">
        <v>107</v>
      </c>
    </row>
    <row r="141" spans="1:14">
      <c r="A141" s="25">
        <v>138</v>
      </c>
      <c r="B141" s="22" t="s">
        <v>348</v>
      </c>
      <c r="C141" s="22" t="s">
        <v>420</v>
      </c>
      <c r="D141" s="22" t="s">
        <v>421</v>
      </c>
      <c r="E141" s="22" t="s">
        <v>12</v>
      </c>
      <c r="F141" s="48" t="s">
        <v>437</v>
      </c>
      <c r="G141" s="22">
        <v>2</v>
      </c>
      <c r="H141" s="23">
        <f>VLOOKUP(F141,'[1]GOPAL ZARDA'!$C$4:$E$151,3,FALSE)</f>
        <v>118</v>
      </c>
      <c r="I141" s="23">
        <v>0</v>
      </c>
      <c r="J141" s="23">
        <f t="shared" si="5"/>
        <v>46</v>
      </c>
      <c r="K141" s="23">
        <v>25</v>
      </c>
      <c r="L141" s="23">
        <f t="shared" ref="L141:L147" si="6">G141*H141+I141+J141+K141</f>
        <v>307</v>
      </c>
      <c r="M141" s="42"/>
      <c r="N141" s="31" t="s">
        <v>422</v>
      </c>
    </row>
    <row r="142" spans="1:14">
      <c r="A142" s="25">
        <v>139</v>
      </c>
      <c r="B142" s="22" t="s">
        <v>348</v>
      </c>
      <c r="C142" s="22" t="s">
        <v>423</v>
      </c>
      <c r="D142" s="22" t="s">
        <v>424</v>
      </c>
      <c r="E142" s="22" t="s">
        <v>12</v>
      </c>
      <c r="F142" s="22" t="s">
        <v>22</v>
      </c>
      <c r="G142" s="22">
        <v>5</v>
      </c>
      <c r="H142" s="23">
        <f>VLOOKUP(F142,'[1]GOPAL ZARDA'!$C$4:$E$151,3,FALSE)</f>
        <v>108</v>
      </c>
      <c r="I142" s="23">
        <v>0</v>
      </c>
      <c r="J142" s="23">
        <f t="shared" si="5"/>
        <v>115</v>
      </c>
      <c r="K142" s="23">
        <v>25</v>
      </c>
      <c r="L142" s="23">
        <f t="shared" si="6"/>
        <v>680</v>
      </c>
      <c r="M142" s="42"/>
      <c r="N142" s="24" t="s">
        <v>99</v>
      </c>
    </row>
    <row r="143" spans="1:14">
      <c r="A143" s="25">
        <v>140</v>
      </c>
      <c r="B143" s="22" t="s">
        <v>348</v>
      </c>
      <c r="C143" s="22" t="s">
        <v>425</v>
      </c>
      <c r="D143" s="22" t="s">
        <v>426</v>
      </c>
      <c r="E143" s="22" t="s">
        <v>12</v>
      </c>
      <c r="F143" s="22" t="s">
        <v>22</v>
      </c>
      <c r="G143" s="22">
        <v>5</v>
      </c>
      <c r="H143" s="23">
        <f>VLOOKUP(F143,'[1]GOPAL ZARDA'!$C$4:$E$151,3,FALSE)</f>
        <v>108</v>
      </c>
      <c r="I143" s="23">
        <v>0</v>
      </c>
      <c r="J143" s="23">
        <f t="shared" si="5"/>
        <v>115</v>
      </c>
      <c r="K143" s="23">
        <v>25</v>
      </c>
      <c r="L143" s="23">
        <f t="shared" si="6"/>
        <v>680</v>
      </c>
      <c r="M143" s="42"/>
      <c r="N143" s="24" t="s">
        <v>99</v>
      </c>
    </row>
    <row r="144" spans="1:14">
      <c r="A144" s="25">
        <v>141</v>
      </c>
      <c r="B144" s="22" t="s">
        <v>348</v>
      </c>
      <c r="C144" s="22" t="s">
        <v>427</v>
      </c>
      <c r="D144" s="22" t="s">
        <v>428</v>
      </c>
      <c r="E144" s="22" t="s">
        <v>12</v>
      </c>
      <c r="F144" s="22" t="s">
        <v>18</v>
      </c>
      <c r="G144" s="22">
        <v>2</v>
      </c>
      <c r="H144" s="23">
        <f>VLOOKUP(F144,'[1]GOPAL ZARDA'!$C$4:$E$151,3,FALSE)</f>
        <v>67</v>
      </c>
      <c r="I144" s="23">
        <v>0</v>
      </c>
      <c r="J144" s="23">
        <f t="shared" si="5"/>
        <v>46</v>
      </c>
      <c r="K144" s="23">
        <v>25</v>
      </c>
      <c r="L144" s="23">
        <f t="shared" si="6"/>
        <v>205</v>
      </c>
      <c r="M144" s="42"/>
      <c r="N144" s="24" t="s">
        <v>58</v>
      </c>
    </row>
    <row r="145" spans="1:14">
      <c r="A145" s="25">
        <v>142</v>
      </c>
      <c r="B145" s="22" t="s">
        <v>348</v>
      </c>
      <c r="C145" s="22" t="s">
        <v>429</v>
      </c>
      <c r="D145" s="22" t="s">
        <v>430</v>
      </c>
      <c r="E145" s="22" t="s">
        <v>12</v>
      </c>
      <c r="F145" s="22" t="s">
        <v>18</v>
      </c>
      <c r="G145" s="22">
        <v>7</v>
      </c>
      <c r="H145" s="23">
        <f>VLOOKUP(F145,'[1]GOPAL ZARDA'!$C$4:$E$151,3,FALSE)</f>
        <v>67</v>
      </c>
      <c r="I145" s="23">
        <v>0</v>
      </c>
      <c r="J145" s="23">
        <f t="shared" si="5"/>
        <v>161</v>
      </c>
      <c r="K145" s="23">
        <v>25</v>
      </c>
      <c r="L145" s="23">
        <f t="shared" si="6"/>
        <v>655</v>
      </c>
      <c r="M145" s="42"/>
      <c r="N145" s="24" t="s">
        <v>58</v>
      </c>
    </row>
    <row r="146" spans="1:14">
      <c r="A146" s="25">
        <v>143</v>
      </c>
      <c r="B146" s="22" t="s">
        <v>348</v>
      </c>
      <c r="C146" s="22" t="s">
        <v>431</v>
      </c>
      <c r="D146" s="22" t="s">
        <v>432</v>
      </c>
      <c r="E146" s="22" t="s">
        <v>12</v>
      </c>
      <c r="F146" s="22" t="s">
        <v>13</v>
      </c>
      <c r="G146" s="22">
        <v>15</v>
      </c>
      <c r="H146" s="23">
        <f>VLOOKUP(F146,'[1]GOPAL ZARDA'!$C$4:$E$151,3,FALSE)</f>
        <v>139</v>
      </c>
      <c r="I146" s="23">
        <v>0</v>
      </c>
      <c r="J146" s="23">
        <f t="shared" si="5"/>
        <v>345</v>
      </c>
      <c r="K146" s="23">
        <v>25</v>
      </c>
      <c r="L146" s="23">
        <f t="shared" si="6"/>
        <v>2455</v>
      </c>
      <c r="M146" s="42"/>
      <c r="N146" s="31" t="s">
        <v>88</v>
      </c>
    </row>
    <row r="147" spans="1:14" ht="15.75" thickBot="1">
      <c r="A147" s="43">
        <v>144</v>
      </c>
      <c r="B147" s="44" t="s">
        <v>433</v>
      </c>
      <c r="C147" s="44" t="s">
        <v>434</v>
      </c>
      <c r="D147" s="44" t="s">
        <v>435</v>
      </c>
      <c r="E147" s="44" t="s">
        <v>12</v>
      </c>
      <c r="F147" s="44" t="s">
        <v>22</v>
      </c>
      <c r="G147" s="44">
        <v>4</v>
      </c>
      <c r="H147" s="45">
        <f>VLOOKUP(F147,'[1]GOPAL ZARDA'!$C$4:$E$151,3,FALSE)</f>
        <v>108</v>
      </c>
      <c r="I147" s="45">
        <v>0</v>
      </c>
      <c r="J147" s="45">
        <f t="shared" si="5"/>
        <v>92</v>
      </c>
      <c r="K147" s="45">
        <v>25</v>
      </c>
      <c r="L147" s="45">
        <f t="shared" si="6"/>
        <v>549</v>
      </c>
      <c r="M147" s="46"/>
      <c r="N147" s="24" t="s">
        <v>99</v>
      </c>
    </row>
    <row r="148" spans="1:14" ht="15.75" thickBot="1">
      <c r="A148" s="69" t="s">
        <v>438</v>
      </c>
      <c r="B148" s="70"/>
      <c r="C148" s="70"/>
      <c r="D148" s="70"/>
      <c r="E148" s="70"/>
      <c r="F148" s="70"/>
      <c r="G148" s="70"/>
      <c r="H148" s="70"/>
      <c r="I148" s="70"/>
      <c r="J148" s="70"/>
      <c r="K148" s="71"/>
      <c r="L148" s="37">
        <f>ROUND(SUM(L4:L147),0)</f>
        <v>106528</v>
      </c>
      <c r="M148" s="29"/>
      <c r="N148" s="30"/>
    </row>
    <row r="149" spans="1:14" ht="31.5" customHeight="1" thickBot="1">
      <c r="A149" s="51" t="s">
        <v>9</v>
      </c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3"/>
    </row>
    <row r="150" spans="1:14" ht="34.5" customHeight="1" thickBot="1">
      <c r="A150" s="54" t="s">
        <v>0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6"/>
    </row>
    <row r="151" spans="1:14" ht="15.75" thickBot="1">
      <c r="G151" s="47">
        <f>SUM(G4:G147)</f>
        <v>851</v>
      </c>
    </row>
  </sheetData>
  <sortState ref="B4:M159">
    <sortCondition ref="B4:B159"/>
    <sortCondition ref="C4:C159"/>
  </sortState>
  <mergeCells count="7">
    <mergeCell ref="A149:L149"/>
    <mergeCell ref="A150:L150"/>
    <mergeCell ref="I1:L1"/>
    <mergeCell ref="I2:L2"/>
    <mergeCell ref="A1:H1"/>
    <mergeCell ref="A2:H2"/>
    <mergeCell ref="A148:K148"/>
  </mergeCells>
  <conditionalFormatting sqref="C4:C148">
    <cfRule type="duplicateValues" dxfId="5" priority="100"/>
  </conditionalFormatting>
  <conditionalFormatting sqref="C3">
    <cfRule type="duplicateValues" dxfId="4" priority="101"/>
  </conditionalFormatting>
  <pageMargins left="0.27559055118110237" right="0.15748031496062992" top="0.64" bottom="0.56000000000000005" header="0.33" footer="0.24"/>
  <pageSetup scale="90" fitToHeight="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"/>
  <sheetViews>
    <sheetView workbookViewId="0">
      <selection activeCell="N19" sqref="N19"/>
    </sheetView>
  </sheetViews>
  <sheetFormatPr defaultRowHeight="15" customHeight="1"/>
  <cols>
    <col min="2" max="2" width="3.42578125" bestFit="1" customWidth="1"/>
    <col min="3" max="3" width="9.7109375" bestFit="1" customWidth="1"/>
    <col min="4" max="4" width="11.7109375" bestFit="1" customWidth="1"/>
    <col min="5" max="5" width="8.7109375" bestFit="1" customWidth="1"/>
    <col min="6" max="6" width="6.42578125" bestFit="1" customWidth="1"/>
    <col min="7" max="7" width="13.140625" bestFit="1" customWidth="1"/>
    <col min="8" max="8" width="5.42578125" bestFit="1" customWidth="1"/>
    <col min="9" max="9" width="5.5703125" bestFit="1" customWidth="1"/>
    <col min="10" max="10" width="5" bestFit="1" customWidth="1"/>
    <col min="11" max="11" width="7.140625" bestFit="1" customWidth="1"/>
    <col min="12" max="12" width="6.42578125" bestFit="1" customWidth="1"/>
    <col min="13" max="13" width="6.5703125" bestFit="1" customWidth="1"/>
    <col min="14" max="14" width="65" bestFit="1" customWidth="1"/>
    <col min="15" max="15" width="27.5703125" customWidth="1"/>
  </cols>
  <sheetData>
    <row r="1" spans="2:15" ht="15" customHeight="1" thickBot="1">
      <c r="M1" s="1"/>
    </row>
    <row r="2" spans="2:15" ht="15" customHeight="1" thickBot="1">
      <c r="B2" s="10" t="s">
        <v>25</v>
      </c>
      <c r="C2" s="11" t="s">
        <v>1</v>
      </c>
      <c r="D2" s="11" t="s">
        <v>26</v>
      </c>
      <c r="E2" s="11" t="s">
        <v>27</v>
      </c>
      <c r="F2" s="11" t="s">
        <v>2</v>
      </c>
      <c r="G2" s="11" t="s">
        <v>3</v>
      </c>
      <c r="H2" s="11" t="s">
        <v>4</v>
      </c>
      <c r="I2" s="12" t="s">
        <v>5</v>
      </c>
      <c r="J2" s="12" t="s">
        <v>6</v>
      </c>
      <c r="K2" s="12" t="s">
        <v>8</v>
      </c>
      <c r="L2" s="12" t="s">
        <v>7</v>
      </c>
      <c r="M2" s="13" t="s">
        <v>11</v>
      </c>
      <c r="N2" s="14" t="s">
        <v>28</v>
      </c>
    </row>
    <row r="3" spans="2:15" ht="15" customHeight="1">
      <c r="B3" s="15">
        <v>1</v>
      </c>
      <c r="C3" s="16" t="s">
        <v>80</v>
      </c>
      <c r="D3" s="16" t="s">
        <v>81</v>
      </c>
      <c r="E3" s="16" t="s">
        <v>82</v>
      </c>
      <c r="F3" s="16" t="s">
        <v>12</v>
      </c>
      <c r="G3" s="17" t="s">
        <v>83</v>
      </c>
      <c r="H3" s="16">
        <v>4</v>
      </c>
      <c r="I3" s="18">
        <f>VLOOKUP(G3,'[1]GOPAL ZARDA'!$C$4:$E$151,3,FALSE)</f>
        <v>74</v>
      </c>
      <c r="J3" s="18">
        <v>0</v>
      </c>
      <c r="K3" s="18">
        <f>H3*23</f>
        <v>92</v>
      </c>
      <c r="L3" s="18">
        <v>25</v>
      </c>
      <c r="M3" s="19">
        <f>H3*I3+J3+K3+L3</f>
        <v>413</v>
      </c>
      <c r="N3" s="20" t="s">
        <v>92</v>
      </c>
      <c r="O3" s="21" t="s">
        <v>84</v>
      </c>
    </row>
    <row r="4" spans="2:15" ht="15" customHeight="1">
      <c r="B4" s="15">
        <v>2</v>
      </c>
      <c r="C4" s="16" t="s">
        <v>80</v>
      </c>
      <c r="D4" s="16" t="s">
        <v>85</v>
      </c>
      <c r="E4" s="16" t="s">
        <v>86</v>
      </c>
      <c r="F4" s="16" t="s">
        <v>12</v>
      </c>
      <c r="G4" s="17" t="s">
        <v>83</v>
      </c>
      <c r="H4" s="16">
        <v>6</v>
      </c>
      <c r="I4" s="18">
        <f>VLOOKUP(G4,'[1]GOPAL ZARDA'!$C$4:$E$151,3,FALSE)</f>
        <v>74</v>
      </c>
      <c r="J4" s="18">
        <v>0</v>
      </c>
      <c r="K4" s="18">
        <f>H4*23</f>
        <v>138</v>
      </c>
      <c r="L4" s="18">
        <v>25</v>
      </c>
      <c r="M4" s="19">
        <f>H4*I4+J4+K4+L4</f>
        <v>607</v>
      </c>
      <c r="N4" s="20" t="s">
        <v>92</v>
      </c>
      <c r="O4" s="21" t="s">
        <v>84</v>
      </c>
    </row>
  </sheetData>
  <conditionalFormatting sqref="E3:E4">
    <cfRule type="duplicateValues" dxfId="3" priority="1"/>
  </conditionalFormatting>
  <conditionalFormatting sqref="D3:D4">
    <cfRule type="duplicateValues" dxfId="2" priority="2"/>
  </conditionalFormatting>
  <conditionalFormatting sqref="E2">
    <cfRule type="duplicateValues" dxfId="1" priority="95"/>
  </conditionalFormatting>
  <conditionalFormatting sqref="D2">
    <cfRule type="duplicateValues" dxfId="0" priority="96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2025-12-09T06:13:31Z</cp:lastPrinted>
  <dcterms:created xsi:type="dcterms:W3CDTF">2022-03-10T06:07:42Z</dcterms:created>
  <dcterms:modified xsi:type="dcterms:W3CDTF">2025-12-09T06:15:51Z</dcterms:modified>
</cp:coreProperties>
</file>