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Sheet1!$A$7:$L$63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F60" i="1"/>
  <c r="I58"/>
  <c r="G58"/>
  <c r="I57"/>
  <c r="G57"/>
  <c r="K57" s="1"/>
  <c r="I56"/>
  <c r="G56"/>
  <c r="I55"/>
  <c r="G55"/>
  <c r="I54"/>
  <c r="G54"/>
  <c r="I53"/>
  <c r="G53"/>
  <c r="I52"/>
  <c r="G52"/>
  <c r="K52" s="1"/>
  <c r="I51"/>
  <c r="G51"/>
  <c r="I50"/>
  <c r="G50"/>
  <c r="I49"/>
  <c r="G49"/>
  <c r="I48"/>
  <c r="G48"/>
  <c r="K48" s="1"/>
  <c r="I47"/>
  <c r="G47"/>
  <c r="I46"/>
  <c r="G46"/>
  <c r="I45"/>
  <c r="G45"/>
  <c r="I44"/>
  <c r="G44"/>
  <c r="K44" s="1"/>
  <c r="I43"/>
  <c r="G43"/>
  <c r="I42"/>
  <c r="G42"/>
  <c r="I41"/>
  <c r="G41"/>
  <c r="I40"/>
  <c r="G40"/>
  <c r="K40" s="1"/>
  <c r="I39"/>
  <c r="G39"/>
  <c r="I38"/>
  <c r="G38"/>
  <c r="K38" s="1"/>
  <c r="I37"/>
  <c r="G37"/>
  <c r="I36"/>
  <c r="G36"/>
  <c r="I35"/>
  <c r="G35"/>
  <c r="I34"/>
  <c r="G34"/>
  <c r="I33"/>
  <c r="G33"/>
  <c r="I32"/>
  <c r="G32"/>
  <c r="I31"/>
  <c r="G31"/>
  <c r="I30"/>
  <c r="G30"/>
  <c r="I29"/>
  <c r="G29"/>
  <c r="I28"/>
  <c r="G28"/>
  <c r="I27"/>
  <c r="G27"/>
  <c r="I26"/>
  <c r="G26"/>
  <c r="I25"/>
  <c r="G25"/>
  <c r="I24"/>
  <c r="G24"/>
  <c r="I23"/>
  <c r="G23"/>
  <c r="I22"/>
  <c r="G22"/>
  <c r="K22" s="1"/>
  <c r="I21"/>
  <c r="G21"/>
  <c r="I20"/>
  <c r="G20"/>
  <c r="K20" s="1"/>
  <c r="I19"/>
  <c r="G19"/>
  <c r="I18"/>
  <c r="G18"/>
  <c r="I17"/>
  <c r="G17"/>
  <c r="I16"/>
  <c r="G16"/>
  <c r="I15"/>
  <c r="G15"/>
  <c r="I14"/>
  <c r="G14"/>
  <c r="K14" s="1"/>
  <c r="I13"/>
  <c r="G13"/>
  <c r="I12"/>
  <c r="G12"/>
  <c r="I11"/>
  <c r="G11"/>
  <c r="I10"/>
  <c r="G10"/>
  <c r="K10" s="1"/>
  <c r="I9"/>
  <c r="G9"/>
  <c r="I8"/>
  <c r="G8"/>
  <c r="K19" l="1"/>
  <c r="K12"/>
  <c r="K34"/>
  <c r="K53"/>
  <c r="K8"/>
  <c r="K28"/>
  <c r="K24"/>
  <c r="K27"/>
  <c r="K33"/>
  <c r="K42"/>
  <c r="K59" l="1"/>
</calcChain>
</file>

<file path=xl/sharedStrings.xml><?xml version="1.0" encoding="utf-8"?>
<sst xmlns="http://schemas.openxmlformats.org/spreadsheetml/2006/main" count="237" uniqueCount="201">
  <si>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</si>
  <si>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</si>
  <si>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</si>
  <si>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</si>
  <si>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</si>
  <si>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</si>
  <si>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</si>
  <si>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</si>
  <si>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</si>
  <si>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</si>
  <si>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</si>
  <si>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</si>
  <si>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</si>
  <si>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</si>
  <si>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KINDLY ,VERIFY &amp; CONFIRM US  WITHIN 7 DAYS , ELSE GST WILL BE FILLED  ON 20TH JUNE, 2021</t>
  </si>
  <si>
    <t>INVOICE DATE : 31/05/2021</t>
  </si>
  <si>
    <t>MONTH   : MAY, 2021</t>
  </si>
  <si>
    <t>LR NO.</t>
  </si>
  <si>
    <t>INV. NO</t>
  </si>
  <si>
    <t>LR CH.</t>
  </si>
  <si>
    <t>HSN CODE : 996791</t>
  </si>
  <si>
    <t>DD.CH.</t>
  </si>
  <si>
    <t>CHANDPUR</t>
  </si>
  <si>
    <t>M/S : GOPAL IMPERIAL PVT. LTD.</t>
  </si>
  <si>
    <t>MANGULI, CUTTACK</t>
  </si>
  <si>
    <t>HML</t>
  </si>
  <si>
    <t>M/9201</t>
  </si>
  <si>
    <t>358</t>
  </si>
  <si>
    <t>M/9202</t>
  </si>
  <si>
    <t>357</t>
  </si>
  <si>
    <t>MARKONA</t>
  </si>
  <si>
    <t>M/9203</t>
  </si>
  <si>
    <t>359</t>
  </si>
  <si>
    <t>BANKI</t>
  </si>
  <si>
    <t>M/9204</t>
  </si>
  <si>
    <t>360</t>
  </si>
  <si>
    <t>NIMAPARA</t>
  </si>
  <si>
    <t>M/9205</t>
  </si>
  <si>
    <t>361</t>
  </si>
  <si>
    <t>JATNI</t>
  </si>
  <si>
    <t>M/9206</t>
  </si>
  <si>
    <t>362</t>
  </si>
  <si>
    <t>BHADRAK</t>
  </si>
  <si>
    <t>M/9207</t>
  </si>
  <si>
    <t>364</t>
  </si>
  <si>
    <t>BANAMALIPUR</t>
  </si>
  <si>
    <t>M/9208</t>
  </si>
  <si>
    <t>365</t>
  </si>
  <si>
    <t>BALICHANDRAPUR</t>
  </si>
  <si>
    <t>M/9213</t>
  </si>
  <si>
    <t>370</t>
  </si>
  <si>
    <t>M/9214</t>
  </si>
  <si>
    <t>372</t>
  </si>
  <si>
    <t>M/9212</t>
  </si>
  <si>
    <t>383</t>
  </si>
  <si>
    <t>M/9215</t>
  </si>
  <si>
    <t>371/375</t>
  </si>
  <si>
    <t>M/9216</t>
  </si>
  <si>
    <t>374</t>
  </si>
  <si>
    <t>DHALAPATHAR</t>
  </si>
  <si>
    <t>M/9217</t>
  </si>
  <si>
    <t>382/381</t>
  </si>
  <si>
    <t>SINGLA</t>
  </si>
  <si>
    <t>M/9218</t>
  </si>
  <si>
    <t>376/377</t>
  </si>
  <si>
    <t>KHURDA</t>
  </si>
  <si>
    <t>M/9219</t>
  </si>
  <si>
    <t>378</t>
  </si>
  <si>
    <t>M/9220</t>
  </si>
  <si>
    <t>379</t>
  </si>
  <si>
    <t>M/9221</t>
  </si>
  <si>
    <t>373</t>
  </si>
  <si>
    <t>M/9225</t>
  </si>
  <si>
    <t>403</t>
  </si>
  <si>
    <t>ANANTAPUR</t>
  </si>
  <si>
    <t>M/9226</t>
  </si>
  <si>
    <t>404</t>
  </si>
  <si>
    <t>BALASORE</t>
  </si>
  <si>
    <t>M/9227</t>
  </si>
  <si>
    <t>400</t>
  </si>
  <si>
    <t>NAYAHATA</t>
  </si>
  <si>
    <t>M/9223</t>
  </si>
  <si>
    <t>401</t>
  </si>
  <si>
    <t>M/9224</t>
  </si>
  <si>
    <t>402</t>
  </si>
  <si>
    <t>MANGALPUR</t>
  </si>
  <si>
    <t>M/9237</t>
  </si>
  <si>
    <t>415</t>
  </si>
  <si>
    <t>AUL</t>
  </si>
  <si>
    <t>M/9236</t>
  </si>
  <si>
    <t>414</t>
  </si>
  <si>
    <t>M/9235</t>
  </si>
  <si>
    <t>413</t>
  </si>
  <si>
    <t>RAIRANGPUR</t>
  </si>
  <si>
    <t>MIN. 8 CASE CH.</t>
  </si>
  <si>
    <t>M/9242</t>
  </si>
  <si>
    <t>417</t>
  </si>
  <si>
    <t>BASANTIA</t>
  </si>
  <si>
    <t>M/9243</t>
  </si>
  <si>
    <t>418</t>
  </si>
  <si>
    <t>JARKA</t>
  </si>
  <si>
    <t>M/9246</t>
  </si>
  <si>
    <t>427</t>
  </si>
  <si>
    <t>BHOGRAI</t>
  </si>
  <si>
    <t>M/9245</t>
  </si>
  <si>
    <t>426</t>
  </si>
  <si>
    <t>JALESWAR</t>
  </si>
  <si>
    <t>M/9247</t>
  </si>
  <si>
    <t>428</t>
  </si>
  <si>
    <t>M/9433</t>
  </si>
  <si>
    <t>437</t>
  </si>
  <si>
    <t>M/9434</t>
  </si>
  <si>
    <t>436</t>
  </si>
  <si>
    <t>DEHURDA</t>
  </si>
  <si>
    <t>M/9432</t>
  </si>
  <si>
    <t>434</t>
  </si>
  <si>
    <t>M/9431</t>
  </si>
  <si>
    <t>431</t>
  </si>
  <si>
    <t>BETONATI</t>
  </si>
  <si>
    <t>M/9429</t>
  </si>
  <si>
    <t>432</t>
  </si>
  <si>
    <t>KEONJHAR</t>
  </si>
  <si>
    <t>M/9435</t>
  </si>
  <si>
    <t>435</t>
  </si>
  <si>
    <t>M/9430</t>
  </si>
  <si>
    <t>433</t>
  </si>
  <si>
    <t>KARANJIA</t>
  </si>
  <si>
    <t>M/9250</t>
  </si>
  <si>
    <t>439/440</t>
  </si>
  <si>
    <t>M/9446</t>
  </si>
  <si>
    <t>444</t>
  </si>
  <si>
    <t>KAMAKHYANAGAR</t>
  </si>
  <si>
    <t>M/9449</t>
  </si>
  <si>
    <t>446</t>
  </si>
  <si>
    <t>JHINEI</t>
  </si>
  <si>
    <t>M-9529</t>
  </si>
  <si>
    <t>454</t>
  </si>
  <si>
    <t>M-9530</t>
  </si>
  <si>
    <t>456</t>
  </si>
  <si>
    <t>JODA</t>
  </si>
  <si>
    <t>M-9531</t>
  </si>
  <si>
    <t>455</t>
  </si>
  <si>
    <t>M-9528</t>
  </si>
  <si>
    <t>452/453</t>
  </si>
  <si>
    <t>KENDRAPARA</t>
  </si>
  <si>
    <t>M-9538</t>
  </si>
  <si>
    <t>466</t>
  </si>
  <si>
    <t>CHITRADA</t>
  </si>
  <si>
    <t>M-9537</t>
  </si>
  <si>
    <t>465</t>
  </si>
  <si>
    <t>M-9536</t>
  </si>
  <si>
    <t>464</t>
  </si>
  <si>
    <t>M-9550</t>
  </si>
  <si>
    <t>475</t>
  </si>
  <si>
    <t>M-9549</t>
  </si>
  <si>
    <t>476</t>
  </si>
  <si>
    <t>BAISINGA</t>
  </si>
  <si>
    <t>M-9547</t>
  </si>
  <si>
    <t>744</t>
  </si>
  <si>
    <t>Consignee Name</t>
  </si>
  <si>
    <t>ARCHANA TRADERS</t>
  </si>
  <si>
    <t>panigrahi veriety store</t>
  </si>
  <si>
    <t>durga enterprises</t>
  </si>
  <si>
    <t>SHIVANSH TRADERS</t>
  </si>
  <si>
    <t>HARIYANA GENERAL STORE</t>
  </si>
  <si>
    <t>Sanjay and Company</t>
  </si>
  <si>
    <t>DARSHAN ENTERPRISES</t>
  </si>
  <si>
    <t>SHREE BHANDAR</t>
  </si>
  <si>
    <t>durga agencies khurda jatni</t>
  </si>
  <si>
    <t>PANKAJA TRADERS</t>
  </si>
  <si>
    <t>raghunath agency</t>
  </si>
  <si>
    <t>GUDUMAIN STORE</t>
  </si>
  <si>
    <t>tarini veriety store anantpur</t>
  </si>
  <si>
    <t>jagannath traders balasore</t>
  </si>
  <si>
    <t>NILACHAL MARKETING</t>
  </si>
  <si>
    <t>maa tarini enterprisies</t>
  </si>
  <si>
    <t>HARAGOURI VERIETY STORE</t>
  </si>
  <si>
    <t xml:space="preserve">JAROOL ENTERPRISES </t>
  </si>
  <si>
    <t>M S KRISHNA AGENCY</t>
  </si>
  <si>
    <t>MAHALAXMI AGENCY</t>
  </si>
  <si>
    <t>PAYAL TRADINGS</t>
  </si>
  <si>
    <t>SUBHA STORE JALESWAR</t>
  </si>
  <si>
    <t>gopi nath sahu</t>
  </si>
  <si>
    <t>akshay das and co betnoti</t>
  </si>
  <si>
    <t>TULSI AGENCIES</t>
  </si>
  <si>
    <t>SHRADHANJALI VARIETY STORE</t>
  </si>
  <si>
    <t>KHUSI STORE</t>
  </si>
  <si>
    <t>S N TRADERS</t>
  </si>
  <si>
    <t>MAA KALI ENTERPRISES</t>
  </si>
  <si>
    <t>SUPREME ENTERPRISES</t>
  </si>
  <si>
    <t>JAISWAL AGENCY</t>
  </si>
  <si>
    <t xml:space="preserve">BALABABA ASSOCIATES </t>
  </si>
  <si>
    <t>DAS and DAS VARIETY STORE</t>
  </si>
  <si>
    <t xml:space="preserve"> KAMALA ENTERPRISERS</t>
  </si>
  <si>
    <t>SHIV SHANKAR TRADERS KEONJHAR</t>
  </si>
  <si>
    <t>krishna agency keonjhar basantia</t>
  </si>
  <si>
    <t>bikash store</t>
  </si>
  <si>
    <t>PANIGRAHI VERITY STORE</t>
  </si>
  <si>
    <t>GSTIN: 21AAICG5682P1Z3</t>
  </si>
  <si>
    <t>INVOICE .   :    4808/21-22</t>
  </si>
  <si>
    <t>(RUPEES FIFTY NINE THOUSAND TWLVE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</si>
</sst>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25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9"/>
      <color rgb="FF000000"/>
      <name val="Calibri"/>
      <family val="2"/>
      <scheme val="minor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indexed="8"/>
      <name val="Calibri"/>
      <family val="2"/>
      <scheme val="minor"/>
    </font>
    <font>
      <sz val="8"/>
      <color rgb="FF000000"/>
      <name val="Kinnari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9"/>
      <color indexed="8"/>
      <name val="Calibri"/>
      <family val="2"/>
      <scheme val="minor"/>
    </font>
    <font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3" fillId="0" borderId="0" xfId="0" applyFont="1"/>
    <xf numFmtId="2" fontId="17" fillId="0" borderId="0" xfId="0" applyNumberFormat="1" applyFont="1" applyBorder="1" applyAlignment="1">
      <alignment horizontal="right" vertical="center"/>
    </xf>
    <xf numFmtId="2" fontId="19" fillId="0" borderId="1" xfId="0" applyNumberFormat="1" applyFont="1" applyBorder="1" applyAlignment="1">
      <alignment horizontal="right"/>
    </xf>
    <xf numFmtId="2" fontId="19" fillId="0" borderId="0" xfId="0" applyNumberFormat="1" applyFont="1" applyBorder="1" applyAlignment="1">
      <alignment horizontal="right"/>
    </xf>
    <xf numFmtId="0" fontId="19" fillId="0" borderId="0" xfId="0" applyFont="1"/>
    <xf numFmtId="2" fontId="0" fillId="0" borderId="0" xfId="0" applyNumberFormat="1" applyBorder="1"/>
    <xf numFmtId="0" fontId="17" fillId="0" borderId="8" xfId="0" applyFont="1" applyBorder="1" applyAlignment="1">
      <alignment horizontal="left" vertical="center"/>
    </xf>
    <xf numFmtId="0" fontId="19" fillId="0" borderId="0" xfId="0" applyFont="1" applyAlignment="1">
      <alignment horizontal="right"/>
    </xf>
    <xf numFmtId="0" fontId="4" fillId="0" borderId="0" xfId="0" applyFont="1" applyFill="1" applyAlignment="1">
      <alignment vertical="center"/>
    </xf>
    <xf numFmtId="2" fontId="20" fillId="0" borderId="0" xfId="0" applyNumberFormat="1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2" fontId="21" fillId="0" borderId="0" xfId="0" applyNumberFormat="1" applyFont="1" applyBorder="1" applyAlignment="1"/>
    <xf numFmtId="2" fontId="22" fillId="0" borderId="0" xfId="0" applyNumberFormat="1" applyFont="1" applyBorder="1" applyAlignment="1"/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3" fillId="0" borderId="0" xfId="0" applyFont="1"/>
    <xf numFmtId="16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right" vertical="center"/>
    </xf>
    <xf numFmtId="2" fontId="24" fillId="0" borderId="1" xfId="0" applyNumberFormat="1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64" fontId="12" fillId="2" borderId="5" xfId="0" applyNumberFormat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12" fillId="2" borderId="7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esktop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RATE / CASE</v>
          </cell>
        </row>
        <row r="4">
          <cell r="C4" t="str">
            <v>AMARESWAR</v>
          </cell>
          <cell r="D4">
            <v>71.5</v>
          </cell>
        </row>
        <row r="5">
          <cell r="C5" t="str">
            <v>ANANTAPUR</v>
          </cell>
          <cell r="D5">
            <v>63.25</v>
          </cell>
        </row>
        <row r="6">
          <cell r="C6" t="str">
            <v>ANANTAPUR(K M NAGAR)</v>
          </cell>
          <cell r="D6">
            <v>73.05</v>
          </cell>
        </row>
        <row r="7">
          <cell r="C7" t="str">
            <v>ANGUL</v>
          </cell>
          <cell r="D7">
            <v>50.6</v>
          </cell>
        </row>
        <row r="8">
          <cell r="C8" t="str">
            <v>ARAKHAPATNA</v>
          </cell>
          <cell r="D8">
            <v>63.25</v>
          </cell>
        </row>
        <row r="9">
          <cell r="C9" t="str">
            <v>ASURESWAR</v>
          </cell>
          <cell r="D9">
            <v>50.6</v>
          </cell>
        </row>
        <row r="10">
          <cell r="C10" t="str">
            <v>ATHAGARH</v>
          </cell>
          <cell r="D10">
            <v>63.25</v>
          </cell>
        </row>
        <row r="11">
          <cell r="C11" t="str">
            <v>AUL</v>
          </cell>
          <cell r="D11">
            <v>69.58</v>
          </cell>
        </row>
        <row r="12">
          <cell r="C12" t="str">
            <v>BAHANAGA</v>
          </cell>
          <cell r="D12">
            <v>110</v>
          </cell>
        </row>
        <row r="13">
          <cell r="C13" t="str">
            <v>BAISINGA</v>
          </cell>
          <cell r="D13">
            <v>110</v>
          </cell>
        </row>
        <row r="14">
          <cell r="C14" t="str">
            <v>BALASORE</v>
          </cell>
          <cell r="D14">
            <v>63.25</v>
          </cell>
        </row>
        <row r="15">
          <cell r="C15" t="str">
            <v>BALIAPAL</v>
          </cell>
          <cell r="D15">
            <v>106.26</v>
          </cell>
        </row>
        <row r="16">
          <cell r="C16" t="str">
            <v>BALICHANDRAPUR</v>
          </cell>
          <cell r="D16">
            <v>56.93</v>
          </cell>
        </row>
        <row r="17">
          <cell r="C17" t="str">
            <v>BALUGAON</v>
          </cell>
          <cell r="D17">
            <v>50.6</v>
          </cell>
        </row>
        <row r="18">
          <cell r="C18" t="str">
            <v>BANAMALIPUR</v>
          </cell>
          <cell r="D18">
            <v>55</v>
          </cell>
        </row>
        <row r="19">
          <cell r="C19" t="str">
            <v>BANGIRIPOSI</v>
          </cell>
          <cell r="D19">
            <v>110</v>
          </cell>
        </row>
        <row r="20">
          <cell r="C20" t="str">
            <v>BANKI</v>
          </cell>
          <cell r="D20">
            <v>50.6</v>
          </cell>
        </row>
        <row r="21">
          <cell r="C21" t="str">
            <v>BARABATI</v>
          </cell>
          <cell r="D21">
            <v>66.42</v>
          </cell>
        </row>
        <row r="22">
          <cell r="C22" t="str">
            <v>BARAMBA</v>
          </cell>
          <cell r="D22">
            <v>63.25</v>
          </cell>
        </row>
        <row r="23">
          <cell r="C23" t="str">
            <v>BASANTIA</v>
          </cell>
          <cell r="D23">
            <v>75.900000000000006</v>
          </cell>
        </row>
        <row r="24">
          <cell r="C24" t="str">
            <v>BASTA</v>
          </cell>
          <cell r="D24">
            <v>94.88</v>
          </cell>
        </row>
        <row r="25">
          <cell r="C25" t="str">
            <v>BASUDEVPUR</v>
          </cell>
          <cell r="D25">
            <v>82.23</v>
          </cell>
        </row>
        <row r="26">
          <cell r="C26" t="str">
            <v>BELIAPAL</v>
          </cell>
          <cell r="D26">
            <v>75.900000000000006</v>
          </cell>
        </row>
        <row r="27">
          <cell r="C27" t="str">
            <v>BELPAHAD</v>
          </cell>
          <cell r="D27">
            <v>64.52</v>
          </cell>
        </row>
        <row r="28">
          <cell r="C28" t="str">
            <v>BERHAMPUR</v>
          </cell>
          <cell r="D28">
            <v>65.78</v>
          </cell>
        </row>
        <row r="29">
          <cell r="C29" t="str">
            <v>BETONATI</v>
          </cell>
          <cell r="D29">
            <v>110</v>
          </cell>
        </row>
        <row r="30">
          <cell r="C30" t="str">
            <v>BHADRAK</v>
          </cell>
          <cell r="D30">
            <v>56.93</v>
          </cell>
        </row>
        <row r="31">
          <cell r="C31" t="str">
            <v>BHAWANIPATNA</v>
          </cell>
          <cell r="D31">
            <v>91.08</v>
          </cell>
        </row>
        <row r="32">
          <cell r="C32" t="str">
            <v>BHUBAN</v>
          </cell>
          <cell r="D32">
            <v>82.23</v>
          </cell>
        </row>
        <row r="33">
          <cell r="C33" t="str">
            <v>BHUBANESWAR</v>
          </cell>
          <cell r="D33">
            <v>44</v>
          </cell>
        </row>
        <row r="34">
          <cell r="C34" t="str">
            <v>BILAHATA</v>
          </cell>
          <cell r="D34">
            <v>82.5</v>
          </cell>
        </row>
        <row r="35">
          <cell r="C35" t="str">
            <v>BISOI</v>
          </cell>
          <cell r="D35">
            <v>110</v>
          </cell>
        </row>
        <row r="36">
          <cell r="C36" t="str">
            <v>CHANDANESWAR</v>
          </cell>
          <cell r="D36">
            <v>164.45</v>
          </cell>
        </row>
        <row r="37">
          <cell r="C37" t="str">
            <v>CHANDANPUR</v>
          </cell>
          <cell r="D37">
            <v>73.05</v>
          </cell>
        </row>
        <row r="38">
          <cell r="C38" t="str">
            <v>CHANDBALI</v>
          </cell>
          <cell r="D38">
            <v>94.88</v>
          </cell>
        </row>
        <row r="39">
          <cell r="C39" t="str">
            <v>CHANDPUR</v>
          </cell>
          <cell r="D39">
            <v>66</v>
          </cell>
        </row>
        <row r="40">
          <cell r="C40" t="str">
            <v>CHARAMPA</v>
          </cell>
          <cell r="D40">
            <v>57.2</v>
          </cell>
        </row>
        <row r="41">
          <cell r="C41" t="str">
            <v>CHHATIA</v>
          </cell>
          <cell r="D41">
            <v>37.950000000000003</v>
          </cell>
        </row>
        <row r="42">
          <cell r="C42" t="str">
            <v>CHITRADA</v>
          </cell>
          <cell r="D42">
            <v>110</v>
          </cell>
        </row>
        <row r="43">
          <cell r="C43" t="str">
            <v>DASPALLA</v>
          </cell>
          <cell r="D43">
            <v>82.23</v>
          </cell>
        </row>
        <row r="44">
          <cell r="C44" t="str">
            <v>DERA</v>
          </cell>
          <cell r="D44">
            <v>66</v>
          </cell>
        </row>
        <row r="45">
          <cell r="C45" t="str">
            <v>DEULIHATA</v>
          </cell>
          <cell r="D45">
            <v>110</v>
          </cell>
        </row>
        <row r="46">
          <cell r="C46" t="str">
            <v>DHALAPATHAR</v>
          </cell>
          <cell r="D46">
            <v>71.5</v>
          </cell>
        </row>
        <row r="47">
          <cell r="C47" t="str">
            <v>DHARMAGARH</v>
          </cell>
          <cell r="D47">
            <v>94.88</v>
          </cell>
        </row>
        <row r="48">
          <cell r="C48" t="str">
            <v>DHENKANAL</v>
          </cell>
          <cell r="D48">
            <v>50.6</v>
          </cell>
        </row>
        <row r="49">
          <cell r="C49" t="str">
            <v>GOPALPUR</v>
          </cell>
          <cell r="D49">
            <v>75.900000000000006</v>
          </cell>
        </row>
        <row r="50">
          <cell r="C50" t="str">
            <v>JAGATSINGHPUR</v>
          </cell>
          <cell r="D50">
            <v>56.93</v>
          </cell>
        </row>
        <row r="51">
          <cell r="C51" t="str">
            <v>JAJPUR ROAD</v>
          </cell>
          <cell r="D51">
            <v>56.93</v>
          </cell>
        </row>
        <row r="52">
          <cell r="C52" t="str">
            <v>JAJPUR TOWN</v>
          </cell>
          <cell r="D52">
            <v>63.25</v>
          </cell>
        </row>
        <row r="53">
          <cell r="C53" t="str">
            <v>JALESWAR</v>
          </cell>
          <cell r="D53">
            <v>106.26</v>
          </cell>
        </row>
        <row r="54">
          <cell r="C54" t="str">
            <v>JARKA</v>
          </cell>
          <cell r="D54">
            <v>66.42</v>
          </cell>
        </row>
        <row r="55">
          <cell r="C55" t="str">
            <v>JASIPUR</v>
          </cell>
          <cell r="D55">
            <v>110</v>
          </cell>
        </row>
        <row r="56">
          <cell r="C56" t="str">
            <v>JATNI</v>
          </cell>
          <cell r="D56">
            <v>50.6</v>
          </cell>
        </row>
        <row r="57">
          <cell r="C57" t="str">
            <v>JHARPOKHARIA</v>
          </cell>
          <cell r="D57">
            <v>110</v>
          </cell>
        </row>
        <row r="58">
          <cell r="C58" t="str">
            <v>JHARSUGUDA</v>
          </cell>
          <cell r="D58">
            <v>63.25</v>
          </cell>
        </row>
        <row r="59">
          <cell r="C59" t="str">
            <v>KAKATPUR</v>
          </cell>
          <cell r="D59">
            <v>56.93</v>
          </cell>
        </row>
        <row r="60">
          <cell r="C60" t="str">
            <v>KALAPATHAR</v>
          </cell>
          <cell r="D60">
            <v>71.5</v>
          </cell>
        </row>
        <row r="61">
          <cell r="C61" t="str">
            <v>KAMAKHYANAGAR</v>
          </cell>
          <cell r="D61">
            <v>73.05</v>
          </cell>
        </row>
        <row r="62">
          <cell r="C62" t="str">
            <v>KAMARDA</v>
          </cell>
          <cell r="D62">
            <v>145.47999999999999</v>
          </cell>
        </row>
        <row r="63">
          <cell r="C63" t="str">
            <v>KAPTIPADA</v>
          </cell>
          <cell r="D63">
            <v>110</v>
          </cell>
        </row>
        <row r="64">
          <cell r="C64" t="str">
            <v>KARANJIA</v>
          </cell>
          <cell r="D64">
            <v>159.38999999999999</v>
          </cell>
        </row>
        <row r="65">
          <cell r="C65" t="str">
            <v>KENDRAPARA</v>
          </cell>
          <cell r="D65">
            <v>50.6</v>
          </cell>
        </row>
        <row r="66">
          <cell r="C66" t="str">
            <v>KEONJHAR</v>
          </cell>
          <cell r="D66">
            <v>75.900000000000006</v>
          </cell>
        </row>
        <row r="67">
          <cell r="C67" t="str">
            <v>KHARTANG</v>
          </cell>
          <cell r="D67">
            <v>55</v>
          </cell>
        </row>
        <row r="68">
          <cell r="C68" t="str">
            <v>KHIRA</v>
          </cell>
          <cell r="D68">
            <v>94.88</v>
          </cell>
        </row>
        <row r="69">
          <cell r="C69" t="str">
            <v>KHUNTA</v>
          </cell>
          <cell r="D69">
            <v>110</v>
          </cell>
        </row>
        <row r="70">
          <cell r="C70" t="str">
            <v>KHURDA</v>
          </cell>
          <cell r="D70">
            <v>46.81</v>
          </cell>
        </row>
        <row r="71">
          <cell r="C71" t="str">
            <v>KULIANA</v>
          </cell>
          <cell r="D71">
            <v>110</v>
          </cell>
        </row>
        <row r="72">
          <cell r="C72" t="str">
            <v>KUPARI</v>
          </cell>
          <cell r="D72">
            <v>75.900000000000006</v>
          </cell>
        </row>
        <row r="73">
          <cell r="C73" t="str">
            <v>MALGODOWN (CUTTACK)</v>
          </cell>
          <cell r="D73">
            <v>55</v>
          </cell>
        </row>
        <row r="74">
          <cell r="C74" t="str">
            <v>MANGALPUR</v>
          </cell>
          <cell r="D74">
            <v>78.430000000000007</v>
          </cell>
        </row>
        <row r="75">
          <cell r="C75" t="str">
            <v>MARKONA</v>
          </cell>
          <cell r="D75">
            <v>78.430000000000007</v>
          </cell>
        </row>
        <row r="76">
          <cell r="C76" t="str">
            <v>MUNIGUDA</v>
          </cell>
          <cell r="D76">
            <v>110</v>
          </cell>
        </row>
        <row r="77">
          <cell r="C77" t="str">
            <v>NAYAGARH</v>
          </cell>
          <cell r="D77">
            <v>82.5</v>
          </cell>
        </row>
        <row r="78">
          <cell r="C78" t="str">
            <v>NEMALO</v>
          </cell>
          <cell r="D78">
            <v>44.28</v>
          </cell>
        </row>
        <row r="79">
          <cell r="C79" t="str">
            <v>NILAGIRI</v>
          </cell>
          <cell r="D79">
            <v>106.26</v>
          </cell>
        </row>
        <row r="80">
          <cell r="C80" t="str">
            <v>NIMAPARA</v>
          </cell>
          <cell r="D80">
            <v>50.6</v>
          </cell>
        </row>
        <row r="81">
          <cell r="C81" t="str">
            <v>NURTANGA</v>
          </cell>
          <cell r="D81">
            <v>57.2</v>
          </cell>
        </row>
        <row r="82">
          <cell r="C82" t="str">
            <v>PALLA HAT</v>
          </cell>
          <cell r="D82">
            <v>66</v>
          </cell>
        </row>
        <row r="83">
          <cell r="C83" t="str">
            <v>PANIKOILI</v>
          </cell>
          <cell r="D83">
            <v>50.6</v>
          </cell>
        </row>
        <row r="84">
          <cell r="C84" t="str">
            <v>PARADEEP</v>
          </cell>
          <cell r="D84">
            <v>56.93</v>
          </cell>
        </row>
        <row r="85">
          <cell r="C85" t="str">
            <v>PATTAMUNDAI</v>
          </cell>
          <cell r="D85">
            <v>56.93</v>
          </cell>
        </row>
        <row r="86">
          <cell r="C86" t="str">
            <v>PURI</v>
          </cell>
          <cell r="D86">
            <v>56.93</v>
          </cell>
        </row>
        <row r="87">
          <cell r="C87" t="str">
            <v>RAIRANGPUR</v>
          </cell>
          <cell r="D87">
            <v>110</v>
          </cell>
        </row>
        <row r="88">
          <cell r="C88" t="str">
            <v>RAMCHANDRAPUR</v>
          </cell>
          <cell r="D88">
            <v>71.5</v>
          </cell>
        </row>
        <row r="89">
          <cell r="C89" t="str">
            <v>RANAPUR</v>
          </cell>
          <cell r="D89">
            <v>82.5</v>
          </cell>
        </row>
        <row r="90">
          <cell r="C90" t="str">
            <v>RATNAGIRI</v>
          </cell>
          <cell r="D90">
            <v>73.05</v>
          </cell>
        </row>
        <row r="91">
          <cell r="C91" t="str">
            <v>ROURKELA</v>
          </cell>
          <cell r="D91">
            <v>68.31</v>
          </cell>
        </row>
        <row r="92">
          <cell r="C92" t="str">
            <v>SALIPUR</v>
          </cell>
          <cell r="D92">
            <v>44.28</v>
          </cell>
        </row>
        <row r="93">
          <cell r="C93" t="str">
            <v>SINGHPUR</v>
          </cell>
          <cell r="D93">
            <v>82.5</v>
          </cell>
        </row>
        <row r="94">
          <cell r="C94" t="str">
            <v>SINGLA</v>
          </cell>
          <cell r="D94">
            <v>106.26</v>
          </cell>
        </row>
        <row r="95">
          <cell r="C95" t="str">
            <v>SORO</v>
          </cell>
          <cell r="D95">
            <v>50.6</v>
          </cell>
        </row>
        <row r="96">
          <cell r="C96" t="str">
            <v>SUNDARGARH</v>
          </cell>
          <cell r="D96">
            <v>68.31</v>
          </cell>
        </row>
        <row r="97">
          <cell r="C97" t="str">
            <v>TALCHER</v>
          </cell>
          <cell r="D97">
            <v>50.6</v>
          </cell>
        </row>
        <row r="98">
          <cell r="C98" t="str">
            <v>THAKURMUNDA</v>
          </cell>
          <cell r="D98">
            <v>187</v>
          </cell>
        </row>
        <row r="99">
          <cell r="C99" t="str">
            <v>UDALA</v>
          </cell>
          <cell r="D99">
            <v>110</v>
          </cell>
        </row>
        <row r="100">
          <cell r="C100" t="str">
            <v>BAGUDI</v>
          </cell>
          <cell r="D100">
            <v>61.6</v>
          </cell>
        </row>
        <row r="101">
          <cell r="C101" t="str">
            <v>BARIPADA</v>
          </cell>
          <cell r="D101">
            <v>85</v>
          </cell>
        </row>
        <row r="102">
          <cell r="C102" t="str">
            <v>NAYAHATA</v>
          </cell>
          <cell r="D102">
            <v>75</v>
          </cell>
        </row>
        <row r="103">
          <cell r="C103" t="str">
            <v>JODA</v>
          </cell>
          <cell r="D103">
            <v>159.38999999999999</v>
          </cell>
        </row>
        <row r="104">
          <cell r="C104" t="str">
            <v>SAMBALPUR</v>
          </cell>
          <cell r="D104">
            <v>68.31</v>
          </cell>
        </row>
        <row r="105">
          <cell r="C105" t="str">
            <v>JHINEI</v>
          </cell>
          <cell r="D105">
            <v>110</v>
          </cell>
        </row>
        <row r="106">
          <cell r="C106" t="str">
            <v>DEHURDA</v>
          </cell>
          <cell r="D106">
            <v>150</v>
          </cell>
        </row>
        <row r="107">
          <cell r="C107" t="str">
            <v>RAYAGADA</v>
          </cell>
          <cell r="D107">
            <v>100</v>
          </cell>
        </row>
        <row r="108">
          <cell r="C108" t="str">
            <v>BHOGRAI</v>
          </cell>
          <cell r="D108">
            <v>164.45</v>
          </cell>
        </row>
        <row r="109">
          <cell r="C109" t="str">
            <v>DEULIA THENGA</v>
          </cell>
          <cell r="D109">
            <v>50.6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G6" sqref="G6"/>
    </sheetView>
  </sheetViews>
  <sheetFormatPr defaultRowHeight="15" customHeight="1"/>
  <cols>
    <col min="1" max="1" width="3.7109375" style="16" customWidth="1"/>
    <col min="2" max="2" width="10.140625" style="10" bestFit="1" customWidth="1"/>
    <col min="3" max="3" width="6.85546875" style="11" bestFit="1" customWidth="1"/>
    <col min="4" max="4" width="7.42578125" style="12" bestFit="1" customWidth="1"/>
    <col min="5" max="5" width="16.7109375" style="12" bestFit="1" customWidth="1"/>
    <col min="6" max="6" width="5.42578125" style="12" bestFit="1" customWidth="1"/>
    <col min="7" max="7" width="6.42578125" style="13" bestFit="1" customWidth="1"/>
    <col min="8" max="8" width="5.42578125" style="14" bestFit="1" customWidth="1"/>
    <col min="9" max="9" width="6.85546875" style="8" customWidth="1"/>
    <col min="10" max="10" width="6.42578125" style="8" bestFit="1" customWidth="1"/>
    <col min="11" max="11" width="9.140625" style="8" bestFit="1" customWidth="1"/>
    <col min="12" max="12" width="12" style="63" customWidth="1"/>
    <col min="13" max="13" width="10.42578125" style="36" customWidth="1"/>
    <col min="14" max="16384" width="9.140625" style="8"/>
  </cols>
  <sheetData>
    <row r="1" spans="1:15" s="6" customFormat="1" ht="15" customHeight="1">
      <c r="A1" s="32" t="s">
        <v>0</v>
      </c>
      <c r="B1" s="21"/>
      <c r="C1" s="24"/>
      <c r="D1" s="24"/>
      <c r="E1" s="24"/>
      <c r="F1" s="24"/>
      <c r="I1" s="41" t="s">
        <v>16</v>
      </c>
      <c r="L1" s="56"/>
    </row>
    <row r="2" spans="1:15" s="6" customFormat="1" ht="15" customHeight="1">
      <c r="A2" s="33" t="s">
        <v>23</v>
      </c>
      <c r="B2" s="22"/>
      <c r="C2" s="24"/>
      <c r="D2" s="24"/>
      <c r="E2" s="24"/>
      <c r="F2" s="24"/>
      <c r="I2" s="41" t="s">
        <v>199</v>
      </c>
      <c r="L2" s="56"/>
    </row>
    <row r="3" spans="1:15" s="6" customFormat="1" ht="15" customHeight="1">
      <c r="A3" s="34" t="s">
        <v>24</v>
      </c>
      <c r="B3" s="23"/>
      <c r="C3" s="24"/>
      <c r="D3" s="24"/>
      <c r="E3" s="24"/>
      <c r="F3" s="25"/>
      <c r="I3" s="41" t="s">
        <v>15</v>
      </c>
      <c r="L3" s="56"/>
    </row>
    <row r="4" spans="1:15" s="6" customFormat="1" ht="15" customHeight="1">
      <c r="A4" s="34" t="s">
        <v>198</v>
      </c>
      <c r="B4" s="23"/>
      <c r="C4" s="24"/>
      <c r="D4" s="24"/>
      <c r="E4" s="24"/>
      <c r="F4" s="26"/>
      <c r="I4" s="41" t="s">
        <v>1</v>
      </c>
      <c r="L4" s="56"/>
    </row>
    <row r="5" spans="1:15" s="6" customFormat="1" ht="15" customHeight="1">
      <c r="A5" s="34"/>
      <c r="B5" s="23"/>
      <c r="C5" s="24"/>
      <c r="D5" s="24"/>
      <c r="E5" s="24"/>
      <c r="F5" s="26"/>
      <c r="I5" s="41" t="s">
        <v>20</v>
      </c>
      <c r="L5" s="56"/>
    </row>
    <row r="6" spans="1:15" s="6" customFormat="1" ht="15" customHeight="1">
      <c r="A6" s="31"/>
      <c r="B6" s="27"/>
      <c r="C6" s="28"/>
      <c r="D6" s="28"/>
      <c r="E6" s="28"/>
      <c r="F6" s="28"/>
      <c r="G6" s="29"/>
      <c r="H6" s="30"/>
      <c r="L6" s="56"/>
    </row>
    <row r="7" spans="1:15" s="42" customFormat="1" ht="15" customHeight="1">
      <c r="A7" s="64" t="s">
        <v>10</v>
      </c>
      <c r="B7" s="65" t="s">
        <v>5</v>
      </c>
      <c r="C7" s="66" t="s">
        <v>17</v>
      </c>
      <c r="D7" s="64" t="s">
        <v>18</v>
      </c>
      <c r="E7" s="64" t="s">
        <v>6</v>
      </c>
      <c r="F7" s="64" t="s">
        <v>11</v>
      </c>
      <c r="G7" s="67" t="s">
        <v>12</v>
      </c>
      <c r="H7" s="67" t="s">
        <v>25</v>
      </c>
      <c r="I7" s="67" t="s">
        <v>21</v>
      </c>
      <c r="J7" s="67" t="s">
        <v>19</v>
      </c>
      <c r="K7" s="67" t="s">
        <v>13</v>
      </c>
      <c r="L7" s="68"/>
      <c r="M7" s="69"/>
      <c r="N7" s="70" t="s">
        <v>159</v>
      </c>
      <c r="O7" s="71"/>
    </row>
    <row r="8" spans="1:15" s="42" customFormat="1" ht="15" customHeight="1">
      <c r="A8" s="43">
        <v>1</v>
      </c>
      <c r="B8" s="72">
        <v>44322</v>
      </c>
      <c r="C8" s="73" t="s">
        <v>26</v>
      </c>
      <c r="D8" s="73" t="s">
        <v>27</v>
      </c>
      <c r="E8" s="73" t="s">
        <v>22</v>
      </c>
      <c r="F8" s="74">
        <v>7</v>
      </c>
      <c r="G8" s="75">
        <f>VLOOKUP(E8,'[1]GOPAL ZARDA'!$C:$D,2,FALSE)</f>
        <v>66</v>
      </c>
      <c r="H8" s="75">
        <v>0</v>
      </c>
      <c r="I8" s="75">
        <f>F8*23</f>
        <v>161</v>
      </c>
      <c r="J8" s="75">
        <v>25</v>
      </c>
      <c r="K8" s="75">
        <f>F8*G8+H8+I8+J8</f>
        <v>648</v>
      </c>
      <c r="L8" s="57"/>
      <c r="M8" s="49"/>
      <c r="N8" s="54" t="s">
        <v>160</v>
      </c>
      <c r="O8"/>
    </row>
    <row r="9" spans="1:15" s="42" customFormat="1" ht="15" customHeight="1">
      <c r="A9" s="43">
        <v>2</v>
      </c>
      <c r="B9" s="72">
        <v>44322</v>
      </c>
      <c r="C9" s="73" t="s">
        <v>28</v>
      </c>
      <c r="D9" s="73" t="s">
        <v>29</v>
      </c>
      <c r="E9" s="73" t="s">
        <v>30</v>
      </c>
      <c r="F9" s="74">
        <v>10</v>
      </c>
      <c r="G9" s="75">
        <f>VLOOKUP(E9,'[1]GOPAL ZARDA'!$C:$D,2,FALSE)</f>
        <v>78.430000000000007</v>
      </c>
      <c r="H9" s="75">
        <v>0</v>
      </c>
      <c r="I9" s="75">
        <f t="shared" ref="I9:I58" si="0">F9*23</f>
        <v>230</v>
      </c>
      <c r="J9" s="75">
        <v>25</v>
      </c>
      <c r="K9" s="75">
        <v>1039</v>
      </c>
      <c r="L9" s="57"/>
      <c r="M9" s="49"/>
      <c r="N9" s="54" t="s">
        <v>161</v>
      </c>
      <c r="O9"/>
    </row>
    <row r="10" spans="1:15" s="42" customFormat="1" ht="15" customHeight="1">
      <c r="A10" s="43">
        <v>3</v>
      </c>
      <c r="B10" s="72">
        <v>44322</v>
      </c>
      <c r="C10" s="73" t="s">
        <v>31</v>
      </c>
      <c r="D10" s="73" t="s">
        <v>32</v>
      </c>
      <c r="E10" s="73" t="s">
        <v>33</v>
      </c>
      <c r="F10" s="74">
        <v>10</v>
      </c>
      <c r="G10" s="75">
        <f>VLOOKUP(E10,'[1]GOPAL ZARDA'!$C:$D,2,FALSE)</f>
        <v>50.6</v>
      </c>
      <c r="H10" s="75">
        <v>0</v>
      </c>
      <c r="I10" s="75">
        <f t="shared" si="0"/>
        <v>230</v>
      </c>
      <c r="J10" s="75">
        <v>25</v>
      </c>
      <c r="K10" s="75">
        <f t="shared" ref="K10:K57" si="1">F10*G10+H10+I10+J10</f>
        <v>761</v>
      </c>
      <c r="L10" s="57"/>
      <c r="M10" s="49"/>
      <c r="N10" s="54" t="s">
        <v>162</v>
      </c>
      <c r="O10"/>
    </row>
    <row r="11" spans="1:15" s="42" customFormat="1" ht="15" customHeight="1">
      <c r="A11" s="43">
        <v>4</v>
      </c>
      <c r="B11" s="72">
        <v>44322</v>
      </c>
      <c r="C11" s="73" t="s">
        <v>34</v>
      </c>
      <c r="D11" s="73" t="s">
        <v>35</v>
      </c>
      <c r="E11" s="73" t="s">
        <v>36</v>
      </c>
      <c r="F11" s="74">
        <v>9</v>
      </c>
      <c r="G11" s="75">
        <f>VLOOKUP(E11,'[1]GOPAL ZARDA'!$C:$D,2,FALSE)</f>
        <v>50.6</v>
      </c>
      <c r="H11" s="75">
        <v>0</v>
      </c>
      <c r="I11" s="75">
        <f t="shared" si="0"/>
        <v>207</v>
      </c>
      <c r="J11" s="75">
        <v>25</v>
      </c>
      <c r="K11" s="75">
        <v>687</v>
      </c>
      <c r="L11" s="57"/>
      <c r="M11" s="49"/>
      <c r="N11" s="54" t="s">
        <v>163</v>
      </c>
      <c r="O11"/>
    </row>
    <row r="12" spans="1:15" s="42" customFormat="1" ht="15" customHeight="1">
      <c r="A12" s="43">
        <v>5</v>
      </c>
      <c r="B12" s="72">
        <v>44322</v>
      </c>
      <c r="C12" s="73" t="s">
        <v>37</v>
      </c>
      <c r="D12" s="73" t="s">
        <v>38</v>
      </c>
      <c r="E12" s="73" t="s">
        <v>39</v>
      </c>
      <c r="F12" s="74">
        <v>15</v>
      </c>
      <c r="G12" s="75">
        <f>VLOOKUP(E12,'[1]GOPAL ZARDA'!$C:$D,2,FALSE)</f>
        <v>50.6</v>
      </c>
      <c r="H12" s="75">
        <v>0</v>
      </c>
      <c r="I12" s="75">
        <f t="shared" si="0"/>
        <v>345</v>
      </c>
      <c r="J12" s="75">
        <v>25</v>
      </c>
      <c r="K12" s="75">
        <f t="shared" si="1"/>
        <v>1129</v>
      </c>
      <c r="L12" s="57"/>
      <c r="M12" s="49"/>
      <c r="N12" s="54" t="s">
        <v>164</v>
      </c>
      <c r="O12"/>
    </row>
    <row r="13" spans="1:15" s="42" customFormat="1" ht="15" customHeight="1">
      <c r="A13" s="43">
        <v>6</v>
      </c>
      <c r="B13" s="72">
        <v>44322</v>
      </c>
      <c r="C13" s="73" t="s">
        <v>40</v>
      </c>
      <c r="D13" s="73" t="s">
        <v>41</v>
      </c>
      <c r="E13" s="73" t="s">
        <v>42</v>
      </c>
      <c r="F13" s="74">
        <v>22</v>
      </c>
      <c r="G13" s="75">
        <f>VLOOKUP(E13,'[1]GOPAL ZARDA'!$C:$D,2,FALSE)</f>
        <v>56.93</v>
      </c>
      <c r="H13" s="75">
        <v>0</v>
      </c>
      <c r="I13" s="75">
        <f t="shared" si="0"/>
        <v>506</v>
      </c>
      <c r="J13" s="75">
        <v>25</v>
      </c>
      <c r="K13" s="75">
        <v>1783</v>
      </c>
      <c r="L13" s="57"/>
      <c r="M13" s="49"/>
      <c r="N13" s="54" t="s">
        <v>165</v>
      </c>
      <c r="O13"/>
    </row>
    <row r="14" spans="1:15" s="42" customFormat="1" ht="15" customHeight="1">
      <c r="A14" s="43">
        <v>7</v>
      </c>
      <c r="B14" s="72">
        <v>44322</v>
      </c>
      <c r="C14" s="73" t="s">
        <v>43</v>
      </c>
      <c r="D14" s="73" t="s">
        <v>44</v>
      </c>
      <c r="E14" s="73" t="s">
        <v>45</v>
      </c>
      <c r="F14" s="74">
        <v>32</v>
      </c>
      <c r="G14" s="75">
        <f>VLOOKUP(E14,'[1]GOPAL ZARDA'!$C:$D,2,FALSE)</f>
        <v>55</v>
      </c>
      <c r="H14" s="75">
        <v>0</v>
      </c>
      <c r="I14" s="75">
        <f t="shared" si="0"/>
        <v>736</v>
      </c>
      <c r="J14" s="75">
        <v>25</v>
      </c>
      <c r="K14" s="75">
        <f t="shared" si="1"/>
        <v>2521</v>
      </c>
      <c r="L14" s="57"/>
      <c r="M14" s="49"/>
      <c r="N14" s="54" t="s">
        <v>166</v>
      </c>
      <c r="O14"/>
    </row>
    <row r="15" spans="1:15" s="42" customFormat="1" ht="15" customHeight="1">
      <c r="A15" s="43">
        <v>8</v>
      </c>
      <c r="B15" s="72">
        <v>44322</v>
      </c>
      <c r="C15" s="73" t="s">
        <v>46</v>
      </c>
      <c r="D15" s="73" t="s">
        <v>47</v>
      </c>
      <c r="E15" s="73" t="s">
        <v>48</v>
      </c>
      <c r="F15" s="74">
        <v>19</v>
      </c>
      <c r="G15" s="75">
        <f>VLOOKUP(E15,'[1]GOPAL ZARDA'!$C:$D,2,FALSE)</f>
        <v>56.93</v>
      </c>
      <c r="H15" s="75">
        <v>0</v>
      </c>
      <c r="I15" s="75">
        <f t="shared" si="0"/>
        <v>437</v>
      </c>
      <c r="J15" s="75">
        <v>25</v>
      </c>
      <c r="K15" s="75">
        <v>1544</v>
      </c>
      <c r="L15" s="57"/>
      <c r="M15" s="49"/>
      <c r="N15" s="54" t="s">
        <v>167</v>
      </c>
      <c r="O15"/>
    </row>
    <row r="16" spans="1:15" s="42" customFormat="1" ht="15" customHeight="1">
      <c r="A16" s="43">
        <v>9</v>
      </c>
      <c r="B16" s="72">
        <v>44326</v>
      </c>
      <c r="C16" s="73" t="s">
        <v>49</v>
      </c>
      <c r="D16" s="73" t="s">
        <v>50</v>
      </c>
      <c r="E16" s="73" t="s">
        <v>30</v>
      </c>
      <c r="F16" s="74">
        <v>3</v>
      </c>
      <c r="G16" s="75">
        <f>VLOOKUP(E16,'[1]GOPAL ZARDA'!$C:$D,2,FALSE)</f>
        <v>78.430000000000007</v>
      </c>
      <c r="H16" s="75">
        <v>0</v>
      </c>
      <c r="I16" s="75">
        <f t="shared" si="0"/>
        <v>69</v>
      </c>
      <c r="J16" s="75">
        <v>25</v>
      </c>
      <c r="K16" s="75">
        <v>329</v>
      </c>
      <c r="L16" s="57"/>
      <c r="M16" s="49"/>
      <c r="N16" s="54" t="s">
        <v>161</v>
      </c>
      <c r="O16"/>
    </row>
    <row r="17" spans="1:15" s="42" customFormat="1" ht="15" customHeight="1">
      <c r="A17" s="43">
        <v>10</v>
      </c>
      <c r="B17" s="72">
        <v>44326</v>
      </c>
      <c r="C17" s="73" t="s">
        <v>51</v>
      </c>
      <c r="D17" s="73" t="s">
        <v>52</v>
      </c>
      <c r="E17" s="73" t="s">
        <v>42</v>
      </c>
      <c r="F17" s="74">
        <v>8</v>
      </c>
      <c r="G17" s="75">
        <f>VLOOKUP(E17,'[1]GOPAL ZARDA'!$C:$D,2,FALSE)</f>
        <v>56.93</v>
      </c>
      <c r="H17" s="75">
        <v>0</v>
      </c>
      <c r="I17" s="75">
        <f t="shared" si="0"/>
        <v>184</v>
      </c>
      <c r="J17" s="75">
        <v>25</v>
      </c>
      <c r="K17" s="75">
        <v>664</v>
      </c>
      <c r="L17" s="57"/>
      <c r="M17" s="49"/>
      <c r="N17" s="54" t="s">
        <v>165</v>
      </c>
      <c r="O17"/>
    </row>
    <row r="18" spans="1:15" s="42" customFormat="1" ht="15" customHeight="1">
      <c r="A18" s="43">
        <v>11</v>
      </c>
      <c r="B18" s="72">
        <v>44326</v>
      </c>
      <c r="C18" s="73" t="s">
        <v>53</v>
      </c>
      <c r="D18" s="73" t="s">
        <v>54</v>
      </c>
      <c r="E18" s="73" t="s">
        <v>39</v>
      </c>
      <c r="F18" s="74">
        <v>17</v>
      </c>
      <c r="G18" s="75">
        <f>VLOOKUP(E18,'[1]GOPAL ZARDA'!$C:$D,2,FALSE)</f>
        <v>50.6</v>
      </c>
      <c r="H18" s="75">
        <v>0</v>
      </c>
      <c r="I18" s="75">
        <f t="shared" si="0"/>
        <v>391</v>
      </c>
      <c r="J18" s="75">
        <v>25</v>
      </c>
      <c r="K18" s="75">
        <v>1276</v>
      </c>
      <c r="L18" s="57"/>
      <c r="M18" s="49"/>
      <c r="N18" s="54" t="s">
        <v>168</v>
      </c>
      <c r="O18"/>
    </row>
    <row r="19" spans="1:15" s="42" customFormat="1" ht="15" customHeight="1">
      <c r="A19" s="43">
        <v>12</v>
      </c>
      <c r="B19" s="72">
        <v>44326</v>
      </c>
      <c r="C19" s="73" t="s">
        <v>55</v>
      </c>
      <c r="D19" s="73" t="s">
        <v>56</v>
      </c>
      <c r="E19" s="73" t="s">
        <v>22</v>
      </c>
      <c r="F19" s="74">
        <v>5</v>
      </c>
      <c r="G19" s="75">
        <f>VLOOKUP(E19,'[1]GOPAL ZARDA'!$C:$D,2,FALSE)</f>
        <v>66</v>
      </c>
      <c r="H19" s="75">
        <v>0</v>
      </c>
      <c r="I19" s="75">
        <f t="shared" si="0"/>
        <v>115</v>
      </c>
      <c r="J19" s="75">
        <v>25</v>
      </c>
      <c r="K19" s="75">
        <f t="shared" si="1"/>
        <v>470</v>
      </c>
      <c r="L19" s="57"/>
      <c r="M19" s="49"/>
      <c r="N19" s="54" t="s">
        <v>160</v>
      </c>
      <c r="O19"/>
    </row>
    <row r="20" spans="1:15" s="42" customFormat="1" ht="15" customHeight="1">
      <c r="A20" s="43">
        <v>13</v>
      </c>
      <c r="B20" s="72">
        <v>44326</v>
      </c>
      <c r="C20" s="73" t="s">
        <v>57</v>
      </c>
      <c r="D20" s="73" t="s">
        <v>58</v>
      </c>
      <c r="E20" s="73" t="s">
        <v>59</v>
      </c>
      <c r="F20" s="74">
        <v>14</v>
      </c>
      <c r="G20" s="75">
        <f>VLOOKUP(E20,'[1]GOPAL ZARDA'!$C:$D,2,FALSE)</f>
        <v>71.5</v>
      </c>
      <c r="H20" s="75">
        <v>0</v>
      </c>
      <c r="I20" s="75">
        <f t="shared" si="0"/>
        <v>322</v>
      </c>
      <c r="J20" s="75">
        <v>25</v>
      </c>
      <c r="K20" s="75">
        <f t="shared" si="1"/>
        <v>1348</v>
      </c>
      <c r="L20" s="57"/>
      <c r="M20" s="49"/>
      <c r="N20" s="54" t="s">
        <v>169</v>
      </c>
      <c r="O20"/>
    </row>
    <row r="21" spans="1:15" s="42" customFormat="1" ht="15" customHeight="1">
      <c r="A21" s="43">
        <v>14</v>
      </c>
      <c r="B21" s="72">
        <v>44326</v>
      </c>
      <c r="C21" s="73" t="s">
        <v>60</v>
      </c>
      <c r="D21" s="73" t="s">
        <v>61</v>
      </c>
      <c r="E21" s="73" t="s">
        <v>62</v>
      </c>
      <c r="F21" s="74">
        <v>7</v>
      </c>
      <c r="G21" s="75">
        <f>VLOOKUP(E21,'[1]GOPAL ZARDA'!$C:$D,2,FALSE)</f>
        <v>106.26</v>
      </c>
      <c r="H21" s="75">
        <v>0</v>
      </c>
      <c r="I21" s="75">
        <f t="shared" si="0"/>
        <v>161</v>
      </c>
      <c r="J21" s="75">
        <v>25</v>
      </c>
      <c r="K21" s="75">
        <v>930</v>
      </c>
      <c r="L21" s="57"/>
      <c r="M21" s="49"/>
      <c r="N21" s="54" t="s">
        <v>170</v>
      </c>
      <c r="O21"/>
    </row>
    <row r="22" spans="1:15" s="42" customFormat="1" ht="15" customHeight="1">
      <c r="A22" s="43">
        <v>15</v>
      </c>
      <c r="B22" s="72">
        <v>44326</v>
      </c>
      <c r="C22" s="73" t="s">
        <v>63</v>
      </c>
      <c r="D22" s="73" t="s">
        <v>64</v>
      </c>
      <c r="E22" s="73" t="s">
        <v>65</v>
      </c>
      <c r="F22" s="74">
        <v>18</v>
      </c>
      <c r="G22" s="75">
        <f>VLOOKUP(E22,'[1]GOPAL ZARDA'!$C:$D,2,FALSE)</f>
        <v>46.81</v>
      </c>
      <c r="H22" s="75">
        <v>0</v>
      </c>
      <c r="I22" s="75">
        <f t="shared" si="0"/>
        <v>414</v>
      </c>
      <c r="J22" s="75">
        <v>25</v>
      </c>
      <c r="K22" s="75">
        <f t="shared" si="1"/>
        <v>1281.58</v>
      </c>
      <c r="L22" s="57"/>
      <c r="M22" s="49"/>
      <c r="N22" s="54" t="s">
        <v>171</v>
      </c>
      <c r="O22"/>
    </row>
    <row r="23" spans="1:15" s="42" customFormat="1" ht="15" customHeight="1">
      <c r="A23" s="43">
        <v>16</v>
      </c>
      <c r="B23" s="72">
        <v>44326</v>
      </c>
      <c r="C23" s="73" t="s">
        <v>66</v>
      </c>
      <c r="D23" s="73" t="s">
        <v>67</v>
      </c>
      <c r="E23" s="73" t="s">
        <v>33</v>
      </c>
      <c r="F23" s="74">
        <v>2</v>
      </c>
      <c r="G23" s="75">
        <f>VLOOKUP(E23,'[1]GOPAL ZARDA'!$C:$D,2,FALSE)</f>
        <v>50.6</v>
      </c>
      <c r="H23" s="75">
        <v>0</v>
      </c>
      <c r="I23" s="75">
        <f t="shared" si="0"/>
        <v>46</v>
      </c>
      <c r="J23" s="75">
        <v>25</v>
      </c>
      <c r="K23" s="75">
        <v>172</v>
      </c>
      <c r="L23" s="57"/>
      <c r="M23" s="49"/>
      <c r="N23" s="54" t="s">
        <v>162</v>
      </c>
      <c r="O23"/>
    </row>
    <row r="24" spans="1:15" s="42" customFormat="1" ht="15" customHeight="1">
      <c r="A24" s="43">
        <v>17</v>
      </c>
      <c r="B24" s="72">
        <v>44326</v>
      </c>
      <c r="C24" s="73" t="s">
        <v>68</v>
      </c>
      <c r="D24" s="73" t="s">
        <v>69</v>
      </c>
      <c r="E24" s="73" t="s">
        <v>45</v>
      </c>
      <c r="F24" s="74">
        <v>5</v>
      </c>
      <c r="G24" s="75">
        <f>VLOOKUP(E24,'[1]GOPAL ZARDA'!$C:$D,2,FALSE)</f>
        <v>55</v>
      </c>
      <c r="H24" s="75">
        <v>0</v>
      </c>
      <c r="I24" s="75">
        <f t="shared" si="0"/>
        <v>115</v>
      </c>
      <c r="J24" s="75">
        <v>25</v>
      </c>
      <c r="K24" s="75">
        <f t="shared" si="1"/>
        <v>415</v>
      </c>
      <c r="L24" s="57"/>
      <c r="M24" s="49"/>
      <c r="N24" s="54" t="s">
        <v>166</v>
      </c>
      <c r="O24"/>
    </row>
    <row r="25" spans="1:15" s="42" customFormat="1" ht="15" customHeight="1">
      <c r="A25" s="43">
        <v>18</v>
      </c>
      <c r="B25" s="72">
        <v>44326</v>
      </c>
      <c r="C25" s="73" t="s">
        <v>70</v>
      </c>
      <c r="D25" s="73" t="s">
        <v>71</v>
      </c>
      <c r="E25" s="73" t="s">
        <v>48</v>
      </c>
      <c r="F25" s="74">
        <v>1</v>
      </c>
      <c r="G25" s="75">
        <f>VLOOKUP(E25,'[1]GOPAL ZARDA'!$C:$D,2,FALSE)</f>
        <v>56.93</v>
      </c>
      <c r="H25" s="75">
        <v>0</v>
      </c>
      <c r="I25" s="75">
        <f t="shared" si="0"/>
        <v>23</v>
      </c>
      <c r="J25" s="75">
        <v>25</v>
      </c>
      <c r="K25" s="75">
        <v>105</v>
      </c>
      <c r="L25" s="57"/>
      <c r="M25" s="49"/>
      <c r="N25" s="54" t="s">
        <v>167</v>
      </c>
      <c r="O25"/>
    </row>
    <row r="26" spans="1:15" s="42" customFormat="1" ht="15" customHeight="1">
      <c r="A26" s="43">
        <v>19</v>
      </c>
      <c r="B26" s="72">
        <v>44327</v>
      </c>
      <c r="C26" s="73" t="s">
        <v>72</v>
      </c>
      <c r="D26" s="73" t="s">
        <v>73</v>
      </c>
      <c r="E26" s="73" t="s">
        <v>74</v>
      </c>
      <c r="F26" s="74">
        <v>6</v>
      </c>
      <c r="G26" s="75">
        <f>VLOOKUP(E26,'[1]GOPAL ZARDA'!$C:$D,2,FALSE)</f>
        <v>63.25</v>
      </c>
      <c r="H26" s="75">
        <v>0</v>
      </c>
      <c r="I26" s="75">
        <f t="shared" si="0"/>
        <v>138</v>
      </c>
      <c r="J26" s="75">
        <v>25</v>
      </c>
      <c r="K26" s="75">
        <v>543</v>
      </c>
      <c r="L26" s="57"/>
      <c r="M26" s="49"/>
      <c r="N26" s="54" t="s">
        <v>172</v>
      </c>
      <c r="O26"/>
    </row>
    <row r="27" spans="1:15" s="42" customFormat="1" ht="15" customHeight="1">
      <c r="A27" s="43">
        <v>20</v>
      </c>
      <c r="B27" s="72">
        <v>44327</v>
      </c>
      <c r="C27" s="73" t="s">
        <v>75</v>
      </c>
      <c r="D27" s="73" t="s">
        <v>76</v>
      </c>
      <c r="E27" s="73" t="s">
        <v>77</v>
      </c>
      <c r="F27" s="74">
        <v>20</v>
      </c>
      <c r="G27" s="75">
        <f>VLOOKUP(E27,'[1]GOPAL ZARDA'!$C:$D,2,FALSE)</f>
        <v>63.25</v>
      </c>
      <c r="H27" s="75">
        <v>0</v>
      </c>
      <c r="I27" s="75">
        <f t="shared" si="0"/>
        <v>460</v>
      </c>
      <c r="J27" s="75">
        <v>25</v>
      </c>
      <c r="K27" s="75">
        <f t="shared" si="1"/>
        <v>1750</v>
      </c>
      <c r="L27" s="57"/>
      <c r="M27" s="49"/>
      <c r="N27" s="54" t="s">
        <v>173</v>
      </c>
      <c r="O27"/>
    </row>
    <row r="28" spans="1:15" s="42" customFormat="1" ht="15" customHeight="1">
      <c r="A28" s="43">
        <v>21</v>
      </c>
      <c r="B28" s="72">
        <v>44327</v>
      </c>
      <c r="C28" s="73" t="s">
        <v>78</v>
      </c>
      <c r="D28" s="73" t="s">
        <v>79</v>
      </c>
      <c r="E28" s="73" t="s">
        <v>80</v>
      </c>
      <c r="F28" s="74">
        <v>36</v>
      </c>
      <c r="G28" s="75">
        <f>VLOOKUP(E28,'[1]GOPAL ZARDA'!$C:$D,2,FALSE)</f>
        <v>75</v>
      </c>
      <c r="H28" s="75">
        <v>0</v>
      </c>
      <c r="I28" s="75">
        <f t="shared" si="0"/>
        <v>828</v>
      </c>
      <c r="J28" s="75">
        <v>25</v>
      </c>
      <c r="K28" s="75">
        <f t="shared" si="1"/>
        <v>3553</v>
      </c>
      <c r="L28" s="57"/>
      <c r="M28" s="49"/>
      <c r="N28" s="54" t="s">
        <v>174</v>
      </c>
      <c r="O28"/>
    </row>
    <row r="29" spans="1:15" s="42" customFormat="1" ht="15" customHeight="1">
      <c r="A29" s="43">
        <v>22</v>
      </c>
      <c r="B29" s="72">
        <v>44327</v>
      </c>
      <c r="C29" s="73" t="s">
        <v>81</v>
      </c>
      <c r="D29" s="73" t="s">
        <v>82</v>
      </c>
      <c r="E29" s="73" t="s">
        <v>39</v>
      </c>
      <c r="F29" s="74">
        <v>2</v>
      </c>
      <c r="G29" s="75">
        <f>VLOOKUP(E29,'[1]GOPAL ZARDA'!$C:$D,2,FALSE)</f>
        <v>50.6</v>
      </c>
      <c r="H29" s="75">
        <v>0</v>
      </c>
      <c r="I29" s="75">
        <f t="shared" si="0"/>
        <v>46</v>
      </c>
      <c r="J29" s="75">
        <v>25</v>
      </c>
      <c r="K29" s="75">
        <v>172</v>
      </c>
      <c r="L29" s="57"/>
      <c r="M29" s="49"/>
      <c r="N29" s="54" t="s">
        <v>164</v>
      </c>
      <c r="O29"/>
    </row>
    <row r="30" spans="1:15" s="42" customFormat="1" ht="15" customHeight="1">
      <c r="A30" s="43">
        <v>23</v>
      </c>
      <c r="B30" s="72">
        <v>44327</v>
      </c>
      <c r="C30" s="73" t="s">
        <v>83</v>
      </c>
      <c r="D30" s="73" t="s">
        <v>84</v>
      </c>
      <c r="E30" s="73" t="s">
        <v>85</v>
      </c>
      <c r="F30" s="74">
        <v>10</v>
      </c>
      <c r="G30" s="75">
        <f>VLOOKUP(E30,'[1]GOPAL ZARDA'!$C:$D,2,FALSE)</f>
        <v>78.430000000000007</v>
      </c>
      <c r="H30" s="75">
        <v>0</v>
      </c>
      <c r="I30" s="75">
        <f t="shared" si="0"/>
        <v>230</v>
      </c>
      <c r="J30" s="75">
        <v>25</v>
      </c>
      <c r="K30" s="75">
        <v>1039</v>
      </c>
      <c r="L30" s="57"/>
      <c r="M30" s="49"/>
      <c r="N30" s="54" t="s">
        <v>175</v>
      </c>
      <c r="O30"/>
    </row>
    <row r="31" spans="1:15" s="42" customFormat="1" ht="15" customHeight="1">
      <c r="A31" s="43">
        <v>24</v>
      </c>
      <c r="B31" s="72">
        <v>44329</v>
      </c>
      <c r="C31" s="73" t="s">
        <v>86</v>
      </c>
      <c r="D31" s="73" t="s">
        <v>87</v>
      </c>
      <c r="E31" s="73" t="s">
        <v>88</v>
      </c>
      <c r="F31" s="74">
        <v>6</v>
      </c>
      <c r="G31" s="75">
        <f>VLOOKUP(E31,'[1]GOPAL ZARDA'!$C:$D,2,FALSE)</f>
        <v>69.58</v>
      </c>
      <c r="H31" s="75">
        <v>0</v>
      </c>
      <c r="I31" s="75">
        <f t="shared" si="0"/>
        <v>138</v>
      </c>
      <c r="J31" s="75">
        <v>25</v>
      </c>
      <c r="K31" s="75">
        <v>580</v>
      </c>
      <c r="L31" s="57"/>
      <c r="M31" s="49"/>
      <c r="N31" s="54" t="s">
        <v>176</v>
      </c>
      <c r="O31"/>
    </row>
    <row r="32" spans="1:15" s="42" customFormat="1" ht="15" customHeight="1">
      <c r="A32" s="43">
        <v>25</v>
      </c>
      <c r="B32" s="72">
        <v>44329</v>
      </c>
      <c r="C32" s="73" t="s">
        <v>89</v>
      </c>
      <c r="D32" s="73" t="s">
        <v>90</v>
      </c>
      <c r="E32" s="73" t="s">
        <v>36</v>
      </c>
      <c r="F32" s="74">
        <v>7</v>
      </c>
      <c r="G32" s="75">
        <f>VLOOKUP(E32,'[1]GOPAL ZARDA'!$C:$D,2,FALSE)</f>
        <v>50.6</v>
      </c>
      <c r="H32" s="75">
        <v>0</v>
      </c>
      <c r="I32" s="75">
        <f t="shared" si="0"/>
        <v>161</v>
      </c>
      <c r="J32" s="75">
        <v>25</v>
      </c>
      <c r="K32" s="75">
        <v>540</v>
      </c>
      <c r="L32" s="57"/>
      <c r="M32" s="49"/>
      <c r="N32" s="54" t="s">
        <v>163</v>
      </c>
      <c r="O32"/>
    </row>
    <row r="33" spans="1:15" s="42" customFormat="1" ht="15" customHeight="1">
      <c r="A33" s="43">
        <v>26</v>
      </c>
      <c r="B33" s="72">
        <v>44329</v>
      </c>
      <c r="C33" s="73" t="s">
        <v>91</v>
      </c>
      <c r="D33" s="73" t="s">
        <v>92</v>
      </c>
      <c r="E33" s="73" t="s">
        <v>93</v>
      </c>
      <c r="F33" s="74">
        <v>4</v>
      </c>
      <c r="G33" s="75">
        <f>VLOOKUP(E33,'[1]GOPAL ZARDA'!$C:$D,2,FALSE)</f>
        <v>110</v>
      </c>
      <c r="H33" s="75">
        <v>0</v>
      </c>
      <c r="I33" s="75">
        <f t="shared" si="0"/>
        <v>92</v>
      </c>
      <c r="J33" s="75">
        <v>25</v>
      </c>
      <c r="K33" s="75">
        <f>8*G33+H33+I33+J33</f>
        <v>997</v>
      </c>
      <c r="L33" s="58" t="s">
        <v>94</v>
      </c>
      <c r="M33" s="49"/>
      <c r="N33" s="54" t="s">
        <v>177</v>
      </c>
      <c r="O33"/>
    </row>
    <row r="34" spans="1:15" s="42" customFormat="1" ht="15" customHeight="1">
      <c r="A34" s="43">
        <v>27</v>
      </c>
      <c r="B34" s="72">
        <v>44330</v>
      </c>
      <c r="C34" s="73" t="s">
        <v>95</v>
      </c>
      <c r="D34" s="73" t="s">
        <v>96</v>
      </c>
      <c r="E34" s="73" t="s">
        <v>97</v>
      </c>
      <c r="F34" s="74">
        <v>20</v>
      </c>
      <c r="G34" s="75">
        <f>VLOOKUP(E34,'[1]GOPAL ZARDA'!$C:$D,2,FALSE)</f>
        <v>75.900000000000006</v>
      </c>
      <c r="H34" s="75">
        <v>0</v>
      </c>
      <c r="I34" s="75">
        <f t="shared" si="0"/>
        <v>460</v>
      </c>
      <c r="J34" s="75">
        <v>25</v>
      </c>
      <c r="K34" s="75">
        <f t="shared" si="1"/>
        <v>2003</v>
      </c>
      <c r="L34" s="57"/>
      <c r="M34" s="49"/>
      <c r="N34" s="54" t="s">
        <v>178</v>
      </c>
      <c r="O34"/>
    </row>
    <row r="35" spans="1:15" s="42" customFormat="1" ht="15" customHeight="1">
      <c r="A35" s="43">
        <v>28</v>
      </c>
      <c r="B35" s="72">
        <v>44330</v>
      </c>
      <c r="C35" s="73" t="s">
        <v>98</v>
      </c>
      <c r="D35" s="73" t="s">
        <v>99</v>
      </c>
      <c r="E35" s="73" t="s">
        <v>100</v>
      </c>
      <c r="F35" s="74">
        <v>15</v>
      </c>
      <c r="G35" s="75">
        <f>VLOOKUP(E35,'[1]GOPAL ZARDA'!$C:$D,2,FALSE)</f>
        <v>66.42</v>
      </c>
      <c r="H35" s="75">
        <v>0</v>
      </c>
      <c r="I35" s="75">
        <f t="shared" si="0"/>
        <v>345</v>
      </c>
      <c r="J35" s="75">
        <v>25</v>
      </c>
      <c r="K35" s="75">
        <v>1366</v>
      </c>
      <c r="L35" s="57"/>
      <c r="M35" s="49"/>
      <c r="N35" s="54" t="s">
        <v>179</v>
      </c>
      <c r="O35"/>
    </row>
    <row r="36" spans="1:15" s="42" customFormat="1" ht="15" customHeight="1">
      <c r="A36" s="43">
        <v>29</v>
      </c>
      <c r="B36" s="72">
        <v>44333</v>
      </c>
      <c r="C36" s="73" t="s">
        <v>101</v>
      </c>
      <c r="D36" s="73" t="s">
        <v>102</v>
      </c>
      <c r="E36" s="73" t="s">
        <v>103</v>
      </c>
      <c r="F36" s="74">
        <v>10</v>
      </c>
      <c r="G36" s="75">
        <f>VLOOKUP(E36,'[1]GOPAL ZARDA'!$C:$D,2,FALSE)</f>
        <v>164.45</v>
      </c>
      <c r="H36" s="75">
        <v>0</v>
      </c>
      <c r="I36" s="75">
        <f t="shared" si="0"/>
        <v>230</v>
      </c>
      <c r="J36" s="75">
        <v>25</v>
      </c>
      <c r="K36" s="75">
        <v>1900</v>
      </c>
      <c r="L36" s="57"/>
      <c r="M36" s="49"/>
      <c r="N36" s="54" t="s">
        <v>180</v>
      </c>
      <c r="O36"/>
    </row>
    <row r="37" spans="1:15" s="42" customFormat="1" ht="15" customHeight="1">
      <c r="A37" s="43">
        <v>30</v>
      </c>
      <c r="B37" s="72">
        <v>44333</v>
      </c>
      <c r="C37" s="73" t="s">
        <v>104</v>
      </c>
      <c r="D37" s="73" t="s">
        <v>105</v>
      </c>
      <c r="E37" s="73" t="s">
        <v>106</v>
      </c>
      <c r="F37" s="74">
        <v>15</v>
      </c>
      <c r="G37" s="75">
        <f>VLOOKUP(E37,'[1]GOPAL ZARDA'!$C:$D,2,FALSE)</f>
        <v>106.26</v>
      </c>
      <c r="H37" s="75">
        <v>0</v>
      </c>
      <c r="I37" s="75">
        <f t="shared" si="0"/>
        <v>345</v>
      </c>
      <c r="J37" s="75">
        <v>25</v>
      </c>
      <c r="K37" s="75">
        <v>1964</v>
      </c>
      <c r="L37" s="57"/>
      <c r="M37" s="49"/>
      <c r="N37" s="54" t="s">
        <v>181</v>
      </c>
      <c r="O37"/>
    </row>
    <row r="38" spans="1:15" s="42" customFormat="1" ht="15" customHeight="1">
      <c r="A38" s="43">
        <v>31</v>
      </c>
      <c r="B38" s="72">
        <v>44333</v>
      </c>
      <c r="C38" s="73" t="s">
        <v>107</v>
      </c>
      <c r="D38" s="73" t="s">
        <v>108</v>
      </c>
      <c r="E38" s="73" t="s">
        <v>93</v>
      </c>
      <c r="F38" s="74">
        <v>8</v>
      </c>
      <c r="G38" s="75">
        <f>VLOOKUP(E38,'[1]GOPAL ZARDA'!$C:$D,2,FALSE)</f>
        <v>110</v>
      </c>
      <c r="H38" s="75">
        <v>0</v>
      </c>
      <c r="I38" s="75">
        <f t="shared" si="0"/>
        <v>184</v>
      </c>
      <c r="J38" s="75">
        <v>25</v>
      </c>
      <c r="K38" s="75">
        <f t="shared" si="1"/>
        <v>1089</v>
      </c>
      <c r="L38" s="57"/>
      <c r="M38" s="49"/>
      <c r="N38" s="54" t="s">
        <v>182</v>
      </c>
      <c r="O38"/>
    </row>
    <row r="39" spans="1:15" s="42" customFormat="1" ht="15" customHeight="1">
      <c r="A39" s="43">
        <v>32</v>
      </c>
      <c r="B39" s="72">
        <v>44335</v>
      </c>
      <c r="C39" s="73" t="s">
        <v>109</v>
      </c>
      <c r="D39" s="73" t="s">
        <v>110</v>
      </c>
      <c r="E39" s="73" t="s">
        <v>106</v>
      </c>
      <c r="F39" s="74">
        <v>1</v>
      </c>
      <c r="G39" s="75">
        <f>VLOOKUP(E39,'[1]GOPAL ZARDA'!$C:$D,2,FALSE)</f>
        <v>106.26</v>
      </c>
      <c r="H39" s="75">
        <v>0</v>
      </c>
      <c r="I39" s="75">
        <f t="shared" si="0"/>
        <v>23</v>
      </c>
      <c r="J39" s="75">
        <v>25</v>
      </c>
      <c r="K39" s="75">
        <v>154</v>
      </c>
      <c r="L39" s="57"/>
      <c r="M39" s="49"/>
      <c r="N39" s="54" t="s">
        <v>181</v>
      </c>
      <c r="O39"/>
    </row>
    <row r="40" spans="1:15" s="42" customFormat="1" ht="15" customHeight="1">
      <c r="A40" s="43">
        <v>33</v>
      </c>
      <c r="B40" s="72">
        <v>44335</v>
      </c>
      <c r="C40" s="73" t="s">
        <v>111</v>
      </c>
      <c r="D40" s="73" t="s">
        <v>112</v>
      </c>
      <c r="E40" s="73" t="s">
        <v>113</v>
      </c>
      <c r="F40" s="74">
        <v>1</v>
      </c>
      <c r="G40" s="75">
        <f>VLOOKUP(E40,'[1]GOPAL ZARDA'!$C:$D,2,FALSE)</f>
        <v>150</v>
      </c>
      <c r="H40" s="75">
        <v>0</v>
      </c>
      <c r="I40" s="75">
        <f t="shared" si="0"/>
        <v>23</v>
      </c>
      <c r="J40" s="75">
        <v>25</v>
      </c>
      <c r="K40" s="75">
        <f>8*G40+H40+I40+J40</f>
        <v>1248</v>
      </c>
      <c r="L40" s="58" t="s">
        <v>94</v>
      </c>
      <c r="M40" s="49"/>
      <c r="N40" s="54" t="s">
        <v>180</v>
      </c>
      <c r="O40"/>
    </row>
    <row r="41" spans="1:15" s="42" customFormat="1" ht="15" customHeight="1">
      <c r="A41" s="43">
        <v>34</v>
      </c>
      <c r="B41" s="72">
        <v>44335</v>
      </c>
      <c r="C41" s="73" t="s">
        <v>114</v>
      </c>
      <c r="D41" s="73" t="s">
        <v>115</v>
      </c>
      <c r="E41" s="73" t="s">
        <v>77</v>
      </c>
      <c r="F41" s="74">
        <v>1</v>
      </c>
      <c r="G41" s="75">
        <f>VLOOKUP(E41,'[1]GOPAL ZARDA'!$C:$D,2,FALSE)</f>
        <v>63.25</v>
      </c>
      <c r="H41" s="75">
        <v>0</v>
      </c>
      <c r="I41" s="75">
        <f t="shared" si="0"/>
        <v>23</v>
      </c>
      <c r="J41" s="75">
        <v>25</v>
      </c>
      <c r="K41" s="75">
        <v>111</v>
      </c>
      <c r="L41" s="57"/>
      <c r="M41" s="49"/>
      <c r="N41" s="54" t="s">
        <v>173</v>
      </c>
      <c r="O41"/>
    </row>
    <row r="42" spans="1:15" s="42" customFormat="1" ht="15" customHeight="1">
      <c r="A42" s="43">
        <v>35</v>
      </c>
      <c r="B42" s="72">
        <v>44335</v>
      </c>
      <c r="C42" s="73" t="s">
        <v>116</v>
      </c>
      <c r="D42" s="73" t="s">
        <v>117</v>
      </c>
      <c r="E42" s="73" t="s">
        <v>118</v>
      </c>
      <c r="F42" s="74">
        <v>20</v>
      </c>
      <c r="G42" s="75">
        <f>VLOOKUP(E42,'[1]GOPAL ZARDA'!$C:$D,2,FALSE)</f>
        <v>110</v>
      </c>
      <c r="H42" s="75">
        <v>0</v>
      </c>
      <c r="I42" s="75">
        <f t="shared" si="0"/>
        <v>460</v>
      </c>
      <c r="J42" s="75">
        <v>25</v>
      </c>
      <c r="K42" s="75">
        <f t="shared" si="1"/>
        <v>2685</v>
      </c>
      <c r="L42" s="57"/>
      <c r="M42" s="49"/>
      <c r="N42" s="54" t="s">
        <v>183</v>
      </c>
      <c r="O42"/>
    </row>
    <row r="43" spans="1:15" s="42" customFormat="1" ht="15" customHeight="1">
      <c r="A43" s="43">
        <v>36</v>
      </c>
      <c r="B43" s="72">
        <v>44335</v>
      </c>
      <c r="C43" s="73" t="s">
        <v>119</v>
      </c>
      <c r="D43" s="73" t="s">
        <v>120</v>
      </c>
      <c r="E43" s="73" t="s">
        <v>121</v>
      </c>
      <c r="F43" s="74">
        <v>12</v>
      </c>
      <c r="G43" s="75">
        <f>VLOOKUP(E43,'[1]GOPAL ZARDA'!$C:$D,2,FALSE)</f>
        <v>75.900000000000006</v>
      </c>
      <c r="H43" s="75">
        <v>0</v>
      </c>
      <c r="I43" s="75">
        <f t="shared" si="0"/>
        <v>276</v>
      </c>
      <c r="J43" s="75">
        <v>25</v>
      </c>
      <c r="K43" s="75">
        <v>1212</v>
      </c>
      <c r="L43" s="57"/>
      <c r="M43" s="49"/>
      <c r="N43" s="54" t="s">
        <v>184</v>
      </c>
      <c r="O43"/>
    </row>
    <row r="44" spans="1:15" s="42" customFormat="1" ht="15" customHeight="1">
      <c r="A44" s="43">
        <v>37</v>
      </c>
      <c r="B44" s="72">
        <v>44335</v>
      </c>
      <c r="C44" s="73" t="s">
        <v>122</v>
      </c>
      <c r="D44" s="73" t="s">
        <v>123</v>
      </c>
      <c r="E44" s="73" t="s">
        <v>93</v>
      </c>
      <c r="F44" s="74">
        <v>1</v>
      </c>
      <c r="G44" s="75">
        <f>VLOOKUP(E44,'[1]GOPAL ZARDA'!$C:$D,2,FALSE)</f>
        <v>110</v>
      </c>
      <c r="H44" s="75">
        <v>0</v>
      </c>
      <c r="I44" s="75">
        <f t="shared" si="0"/>
        <v>23</v>
      </c>
      <c r="J44" s="75">
        <v>25</v>
      </c>
      <c r="K44" s="75">
        <f>8*G44+H44+I44+J44</f>
        <v>928</v>
      </c>
      <c r="L44" s="58" t="s">
        <v>94</v>
      </c>
      <c r="M44" s="49"/>
      <c r="N44" s="54" t="s">
        <v>177</v>
      </c>
      <c r="O44"/>
    </row>
    <row r="45" spans="1:15" s="42" customFormat="1" ht="15" customHeight="1">
      <c r="A45" s="43">
        <v>38</v>
      </c>
      <c r="B45" s="72">
        <v>44335</v>
      </c>
      <c r="C45" s="73" t="s">
        <v>124</v>
      </c>
      <c r="D45" s="73" t="s">
        <v>125</v>
      </c>
      <c r="E45" s="73" t="s">
        <v>126</v>
      </c>
      <c r="F45" s="74">
        <v>6</v>
      </c>
      <c r="G45" s="75">
        <f>VLOOKUP(E45,'[1]GOPAL ZARDA'!$C:$D,2,FALSE)</f>
        <v>159.38999999999999</v>
      </c>
      <c r="H45" s="75">
        <v>0</v>
      </c>
      <c r="I45" s="75">
        <f t="shared" si="0"/>
        <v>138</v>
      </c>
      <c r="J45" s="75">
        <v>25</v>
      </c>
      <c r="K45" s="75">
        <v>1119</v>
      </c>
      <c r="L45" s="57"/>
      <c r="M45" s="49"/>
      <c r="N45" s="54" t="s">
        <v>185</v>
      </c>
      <c r="O45"/>
    </row>
    <row r="46" spans="1:15" s="42" customFormat="1" ht="15" customHeight="1">
      <c r="A46" s="43">
        <v>39</v>
      </c>
      <c r="B46" s="72">
        <v>44336</v>
      </c>
      <c r="C46" s="73" t="s">
        <v>127</v>
      </c>
      <c r="D46" s="73" t="s">
        <v>128</v>
      </c>
      <c r="E46" s="73" t="s">
        <v>106</v>
      </c>
      <c r="F46" s="74">
        <v>26</v>
      </c>
      <c r="G46" s="75">
        <f>VLOOKUP(E46,'[1]GOPAL ZARDA'!$C:$D,2,FALSE)</f>
        <v>106.26</v>
      </c>
      <c r="H46" s="75">
        <v>0</v>
      </c>
      <c r="I46" s="75">
        <f t="shared" si="0"/>
        <v>598</v>
      </c>
      <c r="J46" s="75">
        <v>25</v>
      </c>
      <c r="K46" s="75">
        <v>3386</v>
      </c>
      <c r="L46" s="57"/>
      <c r="M46" s="49"/>
      <c r="N46" s="54" t="s">
        <v>186</v>
      </c>
      <c r="O46"/>
    </row>
    <row r="47" spans="1:15" s="42" customFormat="1" ht="15" customHeight="1">
      <c r="A47" s="43">
        <v>40</v>
      </c>
      <c r="B47" s="72">
        <v>44337</v>
      </c>
      <c r="C47" s="73" t="s">
        <v>129</v>
      </c>
      <c r="D47" s="73" t="s">
        <v>130</v>
      </c>
      <c r="E47" s="73" t="s">
        <v>131</v>
      </c>
      <c r="F47" s="74">
        <v>31</v>
      </c>
      <c r="G47" s="75">
        <f>VLOOKUP(E47,'[1]GOPAL ZARDA'!$C:$D,2,FALSE)</f>
        <v>73.05</v>
      </c>
      <c r="H47" s="75">
        <v>62</v>
      </c>
      <c r="I47" s="75">
        <f t="shared" si="0"/>
        <v>713</v>
      </c>
      <c r="J47" s="75">
        <v>25</v>
      </c>
      <c r="K47" s="75">
        <v>3065</v>
      </c>
      <c r="L47" s="57"/>
      <c r="M47" s="49"/>
      <c r="N47" s="54" t="s">
        <v>187</v>
      </c>
      <c r="O47"/>
    </row>
    <row r="48" spans="1:15" s="42" customFormat="1" ht="15" customHeight="1">
      <c r="A48" s="43">
        <v>41</v>
      </c>
      <c r="B48" s="72">
        <v>44340</v>
      </c>
      <c r="C48" s="73" t="s">
        <v>132</v>
      </c>
      <c r="D48" s="73" t="s">
        <v>133</v>
      </c>
      <c r="E48" s="73" t="s">
        <v>134</v>
      </c>
      <c r="F48" s="74">
        <v>10</v>
      </c>
      <c r="G48" s="75">
        <f>VLOOKUP(E48,'[1]GOPAL ZARDA'!$C:$D,2,FALSE)</f>
        <v>110</v>
      </c>
      <c r="H48" s="75">
        <v>0</v>
      </c>
      <c r="I48" s="75">
        <f t="shared" si="0"/>
        <v>230</v>
      </c>
      <c r="J48" s="75">
        <v>25</v>
      </c>
      <c r="K48" s="75">
        <f t="shared" si="1"/>
        <v>1355</v>
      </c>
      <c r="L48" s="57"/>
      <c r="M48" s="49"/>
      <c r="N48" s="54" t="s">
        <v>188</v>
      </c>
      <c r="O48"/>
    </row>
    <row r="49" spans="1:15" s="42" customFormat="1" ht="15" customHeight="1">
      <c r="A49" s="43">
        <v>42</v>
      </c>
      <c r="B49" s="72">
        <v>44343</v>
      </c>
      <c r="C49" s="73" t="s">
        <v>135</v>
      </c>
      <c r="D49" s="73" t="s">
        <v>136</v>
      </c>
      <c r="E49" s="73" t="s">
        <v>42</v>
      </c>
      <c r="F49" s="74">
        <v>9</v>
      </c>
      <c r="G49" s="75">
        <f>VLOOKUP(E49,'[1]GOPAL ZARDA'!$C:$D,2,FALSE)</f>
        <v>56.93</v>
      </c>
      <c r="H49" s="75">
        <v>0</v>
      </c>
      <c r="I49" s="75">
        <f t="shared" si="0"/>
        <v>207</v>
      </c>
      <c r="J49" s="75">
        <v>25</v>
      </c>
      <c r="K49" s="75">
        <v>744</v>
      </c>
      <c r="L49" s="57"/>
      <c r="M49" s="49"/>
      <c r="N49" s="54" t="s">
        <v>189</v>
      </c>
      <c r="O49"/>
    </row>
    <row r="50" spans="1:15" s="42" customFormat="1" ht="15" customHeight="1">
      <c r="A50" s="43">
        <v>43</v>
      </c>
      <c r="B50" s="72">
        <v>44343</v>
      </c>
      <c r="C50" s="73" t="s">
        <v>137</v>
      </c>
      <c r="D50" s="73" t="s">
        <v>138</v>
      </c>
      <c r="E50" s="73" t="s">
        <v>139</v>
      </c>
      <c r="F50" s="74">
        <v>2</v>
      </c>
      <c r="G50" s="75">
        <f>VLOOKUP(E50,'[1]GOPAL ZARDA'!$C:$D,2,FALSE)</f>
        <v>159.38999999999999</v>
      </c>
      <c r="H50" s="75">
        <v>0</v>
      </c>
      <c r="I50" s="75">
        <f t="shared" si="0"/>
        <v>46</v>
      </c>
      <c r="J50" s="75">
        <v>25</v>
      </c>
      <c r="K50" s="75">
        <v>390</v>
      </c>
      <c r="L50" s="57"/>
      <c r="M50" s="49"/>
      <c r="N50" s="54" t="s">
        <v>190</v>
      </c>
      <c r="O50"/>
    </row>
    <row r="51" spans="1:15" s="42" customFormat="1" ht="15" customHeight="1">
      <c r="A51" s="43">
        <v>44</v>
      </c>
      <c r="B51" s="72">
        <v>44343</v>
      </c>
      <c r="C51" s="73" t="s">
        <v>140</v>
      </c>
      <c r="D51" s="73" t="s">
        <v>141</v>
      </c>
      <c r="E51" s="73" t="s">
        <v>62</v>
      </c>
      <c r="F51" s="74">
        <v>7</v>
      </c>
      <c r="G51" s="75">
        <f>VLOOKUP(E51,'[1]GOPAL ZARDA'!$C:$D,2,FALSE)</f>
        <v>106.26</v>
      </c>
      <c r="H51" s="75">
        <v>0</v>
      </c>
      <c r="I51" s="75">
        <f t="shared" si="0"/>
        <v>161</v>
      </c>
      <c r="J51" s="75">
        <v>25</v>
      </c>
      <c r="K51" s="75">
        <v>930</v>
      </c>
      <c r="L51" s="57"/>
      <c r="M51" s="49"/>
      <c r="N51" s="54" t="s">
        <v>170</v>
      </c>
      <c r="O51"/>
    </row>
    <row r="52" spans="1:15" s="42" customFormat="1" ht="15" customHeight="1">
      <c r="A52" s="43">
        <v>45</v>
      </c>
      <c r="B52" s="72">
        <v>44343</v>
      </c>
      <c r="C52" s="73" t="s">
        <v>142</v>
      </c>
      <c r="D52" s="73" t="s">
        <v>143</v>
      </c>
      <c r="E52" s="73" t="s">
        <v>144</v>
      </c>
      <c r="F52" s="74">
        <v>20</v>
      </c>
      <c r="G52" s="75">
        <f>VLOOKUP(E52,'[1]GOPAL ZARDA'!$C:$D,2,FALSE)</f>
        <v>50.6</v>
      </c>
      <c r="H52" s="75">
        <v>0</v>
      </c>
      <c r="I52" s="75">
        <f t="shared" si="0"/>
        <v>460</v>
      </c>
      <c r="J52" s="75">
        <v>25</v>
      </c>
      <c r="K52" s="75">
        <f t="shared" si="1"/>
        <v>1497</v>
      </c>
      <c r="L52" s="57"/>
      <c r="M52" s="49"/>
      <c r="N52" s="54" t="s">
        <v>191</v>
      </c>
      <c r="O52"/>
    </row>
    <row r="53" spans="1:15" s="42" customFormat="1" ht="15" customHeight="1">
      <c r="A53" s="43">
        <v>46</v>
      </c>
      <c r="B53" s="72">
        <v>44344</v>
      </c>
      <c r="C53" s="73" t="s">
        <v>145</v>
      </c>
      <c r="D53" s="73" t="s">
        <v>146</v>
      </c>
      <c r="E53" s="73" t="s">
        <v>147</v>
      </c>
      <c r="F53" s="74">
        <v>6</v>
      </c>
      <c r="G53" s="75">
        <f>VLOOKUP(E53,'[1]GOPAL ZARDA'!$C:$D,2,FALSE)</f>
        <v>110</v>
      </c>
      <c r="H53" s="75">
        <v>0</v>
      </c>
      <c r="I53" s="75">
        <f t="shared" si="0"/>
        <v>138</v>
      </c>
      <c r="J53" s="75">
        <v>25</v>
      </c>
      <c r="K53" s="75">
        <f>8*G53+H53+I53+J53</f>
        <v>1043</v>
      </c>
      <c r="L53" s="58" t="s">
        <v>94</v>
      </c>
      <c r="M53" s="49"/>
      <c r="N53" s="54" t="s">
        <v>192</v>
      </c>
      <c r="O53"/>
    </row>
    <row r="54" spans="1:15" s="42" customFormat="1" ht="15" customHeight="1">
      <c r="A54" s="43">
        <v>47</v>
      </c>
      <c r="B54" s="72">
        <v>44344</v>
      </c>
      <c r="C54" s="73" t="s">
        <v>148</v>
      </c>
      <c r="D54" s="73" t="s">
        <v>149</v>
      </c>
      <c r="E54" s="73" t="s">
        <v>77</v>
      </c>
      <c r="F54" s="74">
        <v>10</v>
      </c>
      <c r="G54" s="75">
        <f>VLOOKUP(E54,'[1]GOPAL ZARDA'!$C:$D,2,FALSE)</f>
        <v>63.25</v>
      </c>
      <c r="H54" s="75">
        <v>0</v>
      </c>
      <c r="I54" s="75">
        <f t="shared" si="0"/>
        <v>230</v>
      </c>
      <c r="J54" s="75">
        <v>25</v>
      </c>
      <c r="K54" s="75">
        <v>888</v>
      </c>
      <c r="L54" s="57"/>
      <c r="M54" s="49"/>
      <c r="N54" s="54" t="s">
        <v>193</v>
      </c>
      <c r="O54"/>
    </row>
    <row r="55" spans="1:15" s="42" customFormat="1" ht="15" customHeight="1">
      <c r="A55" s="43">
        <v>48</v>
      </c>
      <c r="B55" s="72">
        <v>44344</v>
      </c>
      <c r="C55" s="73" t="s">
        <v>150</v>
      </c>
      <c r="D55" s="73" t="s">
        <v>151</v>
      </c>
      <c r="E55" s="73" t="s">
        <v>121</v>
      </c>
      <c r="F55" s="74">
        <v>15</v>
      </c>
      <c r="G55" s="75">
        <f>VLOOKUP(E55,'[1]GOPAL ZARDA'!$C:$D,2,FALSE)</f>
        <v>75.900000000000006</v>
      </c>
      <c r="H55" s="75">
        <v>0</v>
      </c>
      <c r="I55" s="75">
        <f t="shared" si="0"/>
        <v>345</v>
      </c>
      <c r="J55" s="75">
        <v>25</v>
      </c>
      <c r="K55" s="75">
        <v>1509</v>
      </c>
      <c r="L55" s="57"/>
      <c r="M55" s="49"/>
      <c r="N55" s="54" t="s">
        <v>194</v>
      </c>
      <c r="O55"/>
    </row>
    <row r="56" spans="1:15" s="42" customFormat="1" ht="15" customHeight="1">
      <c r="A56" s="43">
        <v>49</v>
      </c>
      <c r="B56" s="72">
        <v>44347</v>
      </c>
      <c r="C56" s="73" t="s">
        <v>152</v>
      </c>
      <c r="D56" s="73" t="s">
        <v>153</v>
      </c>
      <c r="E56" s="73" t="s">
        <v>97</v>
      </c>
      <c r="F56" s="74">
        <v>6</v>
      </c>
      <c r="G56" s="75">
        <f>VLOOKUP(E56,'[1]GOPAL ZARDA'!$C:$D,2,FALSE)</f>
        <v>75.900000000000006</v>
      </c>
      <c r="H56" s="75">
        <v>0</v>
      </c>
      <c r="I56" s="75">
        <f t="shared" si="0"/>
        <v>138</v>
      </c>
      <c r="J56" s="75">
        <v>25</v>
      </c>
      <c r="K56" s="75">
        <v>618</v>
      </c>
      <c r="L56" s="57"/>
      <c r="M56" s="49"/>
      <c r="N56" s="54" t="s">
        <v>195</v>
      </c>
      <c r="O56"/>
    </row>
    <row r="57" spans="1:15" s="42" customFormat="1" ht="15" customHeight="1">
      <c r="A57" s="43">
        <v>50</v>
      </c>
      <c r="B57" s="72">
        <v>44347</v>
      </c>
      <c r="C57" s="73" t="s">
        <v>154</v>
      </c>
      <c r="D57" s="73" t="s">
        <v>155</v>
      </c>
      <c r="E57" s="73" t="s">
        <v>156</v>
      </c>
      <c r="F57" s="74">
        <v>4</v>
      </c>
      <c r="G57" s="75">
        <f>VLOOKUP(E57,'[1]GOPAL ZARDA'!$C:$D,2,FALSE)</f>
        <v>110</v>
      </c>
      <c r="H57" s="75">
        <v>0</v>
      </c>
      <c r="I57" s="75">
        <f t="shared" si="0"/>
        <v>92</v>
      </c>
      <c r="J57" s="75">
        <v>25</v>
      </c>
      <c r="K57" s="75">
        <f t="shared" si="1"/>
        <v>557</v>
      </c>
      <c r="L57" s="57"/>
      <c r="M57" s="49"/>
      <c r="N57" s="54" t="s">
        <v>196</v>
      </c>
      <c r="O57"/>
    </row>
    <row r="58" spans="1:15" s="42" customFormat="1" ht="15" customHeight="1">
      <c r="A58" s="43">
        <v>51</v>
      </c>
      <c r="B58" s="72">
        <v>44347</v>
      </c>
      <c r="C58" s="73" t="s">
        <v>157</v>
      </c>
      <c r="D58" s="73" t="s">
        <v>158</v>
      </c>
      <c r="E58" s="73" t="s">
        <v>77</v>
      </c>
      <c r="F58" s="74">
        <v>11</v>
      </c>
      <c r="G58" s="75">
        <f>VLOOKUP(E58,'[1]GOPAL ZARDA'!$C:$D,2,FALSE)</f>
        <v>63.25</v>
      </c>
      <c r="H58" s="75">
        <v>0</v>
      </c>
      <c r="I58" s="75">
        <f t="shared" si="0"/>
        <v>253</v>
      </c>
      <c r="J58" s="75">
        <v>25</v>
      </c>
      <c r="K58" s="75">
        <v>974</v>
      </c>
      <c r="L58" s="57"/>
      <c r="M58" s="49"/>
      <c r="N58" s="54" t="s">
        <v>197</v>
      </c>
      <c r="O58"/>
    </row>
    <row r="59" spans="1:15" s="42" customFormat="1" ht="15" customHeight="1">
      <c r="A59" s="82" t="s">
        <v>200</v>
      </c>
      <c r="B59" s="82"/>
      <c r="C59" s="82"/>
      <c r="D59" s="82"/>
      <c r="E59" s="82"/>
      <c r="F59" s="82"/>
      <c r="G59" s="82"/>
      <c r="H59" s="82"/>
      <c r="I59" s="82"/>
      <c r="J59" s="82"/>
      <c r="K59" s="50">
        <f>ROUND(SUM(K8:K58),0)</f>
        <v>59012</v>
      </c>
      <c r="L59" s="59"/>
      <c r="M59" s="51"/>
      <c r="N59" s="55"/>
      <c r="O59" s="55"/>
    </row>
    <row r="60" spans="1:15" s="42" customFormat="1" ht="15" customHeight="1">
      <c r="A60"/>
      <c r="B60" s="46"/>
      <c r="C60" s="46"/>
      <c r="D60"/>
      <c r="E60" s="4"/>
      <c r="F60" s="52">
        <f>SUM(F8:F58)</f>
        <v>562</v>
      </c>
      <c r="G60" s="47"/>
      <c r="H60" s="47"/>
      <c r="I60" s="47"/>
      <c r="J60" s="47"/>
      <c r="K60" s="47"/>
      <c r="L60" s="60"/>
      <c r="M60" s="53"/>
      <c r="N60" s="4"/>
      <c r="O60"/>
    </row>
    <row r="61" spans="1:15" s="45" customFormat="1" ht="15" customHeight="1">
      <c r="A61"/>
      <c r="B61" s="46"/>
      <c r="C61"/>
      <c r="D61"/>
      <c r="E61"/>
      <c r="F61"/>
      <c r="G61" s="48"/>
      <c r="H61" s="47"/>
      <c r="I61" s="47"/>
      <c r="J61" s="47"/>
      <c r="K61" s="47"/>
      <c r="L61" s="61"/>
      <c r="M61" s="44"/>
    </row>
    <row r="62" spans="1:15" s="7" customFormat="1" ht="15" customHeight="1">
      <c r="A62" s="76" t="s">
        <v>7</v>
      </c>
      <c r="B62" s="77"/>
      <c r="C62" s="77"/>
      <c r="D62" s="77"/>
      <c r="E62" s="77"/>
      <c r="F62" s="77"/>
      <c r="G62" s="77"/>
      <c r="H62" s="77"/>
      <c r="I62" s="77"/>
      <c r="J62" s="77"/>
      <c r="K62" s="78"/>
      <c r="L62" s="62"/>
      <c r="M62" s="35"/>
    </row>
    <row r="63" spans="1:15" s="7" customFormat="1" ht="15" customHeight="1" thickBot="1">
      <c r="A63" s="79" t="s">
        <v>14</v>
      </c>
      <c r="B63" s="80"/>
      <c r="C63" s="80"/>
      <c r="D63" s="80"/>
      <c r="E63" s="80"/>
      <c r="F63" s="80"/>
      <c r="G63" s="80"/>
      <c r="H63" s="80"/>
      <c r="I63" s="80"/>
      <c r="J63" s="80"/>
      <c r="K63" s="81"/>
      <c r="L63" s="62"/>
      <c r="M63" s="35"/>
    </row>
    <row r="64" spans="1:15" s="7" customFormat="1" ht="15" customHeight="1">
      <c r="A64" s="39"/>
      <c r="B64" s="18"/>
      <c r="C64" s="37"/>
      <c r="D64" s="37"/>
      <c r="E64" s="37"/>
      <c r="F64" s="37"/>
      <c r="G64" s="37"/>
      <c r="H64" s="38"/>
      <c r="I64" s="40"/>
      <c r="J64" s="40"/>
      <c r="K64" s="40"/>
      <c r="L64" s="62"/>
      <c r="M64" s="35"/>
    </row>
    <row r="66" spans="1:1" ht="15" customHeight="1">
      <c r="A66" s="15" t="s">
        <v>8</v>
      </c>
    </row>
    <row r="67" spans="1:1" ht="15" customHeight="1">
      <c r="A67" s="9"/>
    </row>
    <row r="68" spans="1:1" ht="15" customHeight="1">
      <c r="A68" s="9"/>
    </row>
    <row r="69" spans="1:1" ht="15" customHeight="1">
      <c r="A69" s="15" t="s">
        <v>9</v>
      </c>
    </row>
  </sheetData>
  <sortState ref="B7:M60">
    <sortCondition ref="B7:B60"/>
    <sortCondition ref="C7:C60"/>
  </sortState>
  <mergeCells count="3">
    <mergeCell ref="A62:K62"/>
    <mergeCell ref="A63:K63"/>
    <mergeCell ref="A59:J59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63"/>
    <dataValidation type="custom" allowBlank="1" showInputMessage="1" showErrorMessage="1" sqref="A62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2021-06-10T14:37:50Z</cp:lastPrinted>
  <dcterms:created xsi:type="dcterms:W3CDTF">2010-04-08T11:28:01Z</dcterms:created>
  <dcterms:modified xsi:type="dcterms:W3CDTF">2021-06-18T05:00:16Z</dcterms:modified>
</cp:coreProperties>
</file>