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M23" s="1"/>
  <c r="J24"/>
  <c r="M24" s="1"/>
  <c r="J25"/>
  <c r="J26"/>
  <c r="J27"/>
  <c r="M27" s="1"/>
  <c r="J28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5"/>
  <c r="M25" s="1"/>
  <c r="I26"/>
  <c r="M26" s="1"/>
  <c r="I28"/>
  <c r="M28" s="1"/>
  <c r="I4"/>
  <c r="M4" s="1"/>
  <c r="M29" s="1"/>
</calcChain>
</file>

<file path=xl/sharedStrings.xml><?xml version="1.0" encoding="utf-8"?>
<sst xmlns="http://schemas.openxmlformats.org/spreadsheetml/2006/main" count="144" uniqueCount="99">
  <si>
    <t>01/5/2025</t>
  </si>
  <si>
    <t>0940</t>
  </si>
  <si>
    <t>210772</t>
  </si>
  <si>
    <t>0785/0786</t>
  </si>
  <si>
    <t>08/5/2025</t>
  </si>
  <si>
    <t>338</t>
  </si>
  <si>
    <t>3667</t>
  </si>
  <si>
    <t>3670</t>
  </si>
  <si>
    <t>12/5/2025</t>
  </si>
  <si>
    <t>3672/73</t>
  </si>
  <si>
    <t>3669</t>
  </si>
  <si>
    <t>16/5/2025</t>
  </si>
  <si>
    <t>1804</t>
  </si>
  <si>
    <t>19/5/2025</t>
  </si>
  <si>
    <t>1893</t>
  </si>
  <si>
    <t>3676</t>
  </si>
  <si>
    <t>20/5/2025</t>
  </si>
  <si>
    <t>3679</t>
  </si>
  <si>
    <t>3677/78</t>
  </si>
  <si>
    <t>28/5/2025</t>
  </si>
  <si>
    <t>3680/81</t>
  </si>
  <si>
    <t>30/5/2025</t>
  </si>
  <si>
    <t>2759</t>
  </si>
  <si>
    <t>3683</t>
  </si>
  <si>
    <t>31/5/2025</t>
  </si>
  <si>
    <t>3697</t>
  </si>
  <si>
    <t>3696</t>
  </si>
  <si>
    <t>3068</t>
  </si>
  <si>
    <t>2937</t>
  </si>
  <si>
    <t>2936</t>
  </si>
  <si>
    <t>3698</t>
  </si>
  <si>
    <t>12939</t>
  </si>
  <si>
    <t>3069</t>
  </si>
  <si>
    <t>SL</t>
  </si>
  <si>
    <t>LR NO</t>
  </si>
  <si>
    <t>DATE</t>
  </si>
  <si>
    <t>INV NO</t>
  </si>
  <si>
    <t>FROM</t>
  </si>
  <si>
    <t>TO</t>
  </si>
  <si>
    <t>WEIGHT</t>
  </si>
  <si>
    <t>CASE</t>
  </si>
  <si>
    <t>BHADRAK</t>
  </si>
  <si>
    <t>JEYPORE</t>
  </si>
  <si>
    <t>BARIPADA</t>
  </si>
  <si>
    <t>GUNUPUR</t>
  </si>
  <si>
    <t>JAJPUR ROAD</t>
  </si>
  <si>
    <t>BALASORE</t>
  </si>
  <si>
    <t>DUBURI</t>
  </si>
  <si>
    <t>BHANJANAGAR</t>
  </si>
  <si>
    <t>JHARSUGUDA</t>
  </si>
  <si>
    <t>DHAMANAHANDI</t>
  </si>
  <si>
    <t>BANKI</t>
  </si>
  <si>
    <t>DHENKANAL</t>
  </si>
  <si>
    <t>JAJPUR TOWN</t>
  </si>
  <si>
    <t xml:space="preserve">PARALAKHEMUNDI </t>
  </si>
  <si>
    <t>JUNAGARH</t>
  </si>
  <si>
    <t>BINKA</t>
  </si>
  <si>
    <t>NABARANGPUR</t>
  </si>
  <si>
    <t>CTC</t>
  </si>
  <si>
    <t>JAA/00367</t>
  </si>
  <si>
    <t>JAA/00368</t>
  </si>
  <si>
    <t>JAA/00369</t>
  </si>
  <si>
    <t>JAA/00457</t>
  </si>
  <si>
    <t>JAA/00484</t>
  </si>
  <si>
    <t>JAA/00485</t>
  </si>
  <si>
    <t>JAA/00526</t>
  </si>
  <si>
    <t>JAA/00525</t>
  </si>
  <si>
    <t>JAA/00571</t>
  </si>
  <si>
    <t>JAA/00573</t>
  </si>
  <si>
    <t>JAA/00580</t>
  </si>
  <si>
    <t>JAA/00582</t>
  </si>
  <si>
    <t>JAA/00581</t>
  </si>
  <si>
    <t>JAA/00684</t>
  </si>
  <si>
    <t>JAA/00698</t>
  </si>
  <si>
    <t>JAA/00703</t>
  </si>
  <si>
    <t>JAA/00704</t>
  </si>
  <si>
    <t>JAA/00705</t>
  </si>
  <si>
    <t>JAA/00707</t>
  </si>
  <si>
    <t>JAA/00709</t>
  </si>
  <si>
    <t>JAA/00716</t>
  </si>
  <si>
    <t>JAA/00737</t>
  </si>
  <si>
    <t>JAA/00739</t>
  </si>
  <si>
    <t>JAA/00740</t>
  </si>
  <si>
    <t>JAA/00741</t>
  </si>
  <si>
    <t>KOTPAD</t>
  </si>
  <si>
    <t>TITILAGARH</t>
  </si>
  <si>
    <t>RATE</t>
  </si>
  <si>
    <t>HAM</t>
  </si>
  <si>
    <t>DD.CH.</t>
  </si>
  <si>
    <t>LR.CH.</t>
  </si>
  <si>
    <t>AMOUNT</t>
  </si>
  <si>
    <t>PURI</t>
  </si>
  <si>
    <t>RAJ SUNAKHALA</t>
  </si>
  <si>
    <t>INVOICE
ATC LOGISTICS,,8984191006
GST No:21CHVPB1842D2ZQ</t>
  </si>
  <si>
    <t xml:space="preserve">HARTEX RUBBER PVT LTD
Address:JAGATPUR PLOT NO-1047/1151,KHAIRA THANA-TANGI JAGATPUR,,7978949736
GST No:21AABCK1284C1Z7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</si>
  <si>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</si>
  <si>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</si>
  <si>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ELEVEN THOUASND ONE HUNDRED SIXTY SEVEN ONLY)</t>
  </si>
  <si>
    <t>Bill Date : 31/05/2025
Bill NO : 803
Total Amount : 11167.00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</si>
</sst>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66675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7148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0" bestFit="1" customWidth="1"/>
    <col min="5" max="5" width="6.42578125" bestFit="1" customWidth="1"/>
    <col min="6" max="6" width="18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0" customFormat="1" ht="90" customHeight="1">
      <c r="A1" s="6"/>
      <c r="B1" s="7"/>
      <c r="C1" s="7"/>
      <c r="D1" s="7"/>
      <c r="E1" s="7"/>
      <c r="F1" s="7"/>
      <c r="G1" s="7"/>
      <c r="H1" s="7"/>
      <c r="I1" s="8"/>
      <c r="J1" s="9" t="s">
        <v>93</v>
      </c>
      <c r="K1" s="9"/>
      <c r="L1" s="9"/>
      <c r="M1" s="9"/>
    </row>
    <row r="2" spans="1:13" s="10" customFormat="1" ht="65.25" customHeight="1">
      <c r="A2" s="6" t="s">
        <v>94</v>
      </c>
      <c r="B2" s="7"/>
      <c r="C2" s="7"/>
      <c r="D2" s="7"/>
      <c r="E2" s="7"/>
      <c r="F2" s="7"/>
      <c r="G2" s="7"/>
      <c r="H2" s="7"/>
      <c r="I2" s="8"/>
      <c r="J2" s="9" t="s">
        <v>98</v>
      </c>
      <c r="K2" s="9"/>
      <c r="L2" s="9"/>
      <c r="M2" s="9"/>
    </row>
    <row r="3" spans="1:13" s="3" customFormat="1">
      <c r="A3" s="2" t="s">
        <v>33</v>
      </c>
      <c r="B3" s="2" t="s">
        <v>35</v>
      </c>
      <c r="C3" s="2" t="s">
        <v>34</v>
      </c>
      <c r="D3" s="2" t="s">
        <v>36</v>
      </c>
      <c r="E3" s="2" t="s">
        <v>37</v>
      </c>
      <c r="F3" s="2" t="s">
        <v>38</v>
      </c>
      <c r="G3" s="2" t="s">
        <v>40</v>
      </c>
      <c r="H3" s="2" t="s">
        <v>39</v>
      </c>
      <c r="I3" s="2" t="s">
        <v>86</v>
      </c>
      <c r="J3" s="2" t="s">
        <v>87</v>
      </c>
      <c r="K3" s="2" t="s">
        <v>88</v>
      </c>
      <c r="L3" s="2" t="s">
        <v>89</v>
      </c>
      <c r="M3" s="2" t="s">
        <v>90</v>
      </c>
    </row>
    <row r="4" spans="1:13">
      <c r="A4" s="1">
        <v>1</v>
      </c>
      <c r="B4" s="1" t="s">
        <v>0</v>
      </c>
      <c r="C4" s="1" t="s">
        <v>59</v>
      </c>
      <c r="D4" s="1" t="s">
        <v>1</v>
      </c>
      <c r="E4" s="1" t="s">
        <v>58</v>
      </c>
      <c r="F4" s="1" t="s">
        <v>41</v>
      </c>
      <c r="G4" s="1">
        <v>2</v>
      </c>
      <c r="H4" s="1">
        <v>80</v>
      </c>
      <c r="I4" s="5">
        <f>VLOOKUP(F4,'[1]HARTEX RUBBER PVT.LTD.'!$C$6:$D$52,2,FALSE)</f>
        <v>2</v>
      </c>
      <c r="J4" s="5">
        <f>G4*3</f>
        <v>6</v>
      </c>
      <c r="K4" s="5">
        <f>G4*15</f>
        <v>30</v>
      </c>
      <c r="L4" s="5">
        <v>30</v>
      </c>
      <c r="M4" s="5">
        <f>H4*I4+J4+K4+L4</f>
        <v>226</v>
      </c>
    </row>
    <row r="5" spans="1:13">
      <c r="A5" s="1">
        <v>2</v>
      </c>
      <c r="B5" s="1" t="s">
        <v>0</v>
      </c>
      <c r="C5" s="1" t="s">
        <v>60</v>
      </c>
      <c r="D5" s="1" t="s">
        <v>2</v>
      </c>
      <c r="E5" s="1" t="s">
        <v>58</v>
      </c>
      <c r="F5" s="1" t="s">
        <v>42</v>
      </c>
      <c r="G5" s="1">
        <v>1</v>
      </c>
      <c r="H5" s="1">
        <v>50</v>
      </c>
      <c r="I5" s="5">
        <f>VLOOKUP(F5,'[1]HARTEX RUBBER PVT.LTD.'!$C$6:$D$52,2,FALSE)</f>
        <v>3.5</v>
      </c>
      <c r="J5" s="5">
        <f>G5*3</f>
        <v>3</v>
      </c>
      <c r="K5" s="5">
        <f>G5*15</f>
        <v>15</v>
      </c>
      <c r="L5" s="5">
        <v>30</v>
      </c>
      <c r="M5" s="5">
        <f>H5*I5+J5+K5+L5</f>
        <v>223</v>
      </c>
    </row>
    <row r="6" spans="1:13">
      <c r="A6" s="1">
        <v>3</v>
      </c>
      <c r="B6" s="1" t="s">
        <v>0</v>
      </c>
      <c r="C6" s="1" t="s">
        <v>61</v>
      </c>
      <c r="D6" s="1" t="s">
        <v>3</v>
      </c>
      <c r="E6" s="1" t="s">
        <v>58</v>
      </c>
      <c r="F6" s="1" t="s">
        <v>84</v>
      </c>
      <c r="G6" s="1">
        <v>2</v>
      </c>
      <c r="H6" s="1">
        <v>100</v>
      </c>
      <c r="I6" s="5">
        <f>VLOOKUP(F6,'[1]HARTEX RUBBER PVT.LTD.'!$C$6:$D$52,2,FALSE)</f>
        <v>4.5</v>
      </c>
      <c r="J6" s="5">
        <f>G6*3</f>
        <v>6</v>
      </c>
      <c r="K6" s="5">
        <f>G6*15</f>
        <v>30</v>
      </c>
      <c r="L6" s="5">
        <v>30</v>
      </c>
      <c r="M6" s="5">
        <f>H6*I6+J6+K6+L6</f>
        <v>516</v>
      </c>
    </row>
    <row r="7" spans="1:13">
      <c r="A7" s="1">
        <v>4</v>
      </c>
      <c r="B7" s="1" t="s">
        <v>4</v>
      </c>
      <c r="C7" s="1" t="s">
        <v>62</v>
      </c>
      <c r="D7" s="1" t="s">
        <v>5</v>
      </c>
      <c r="E7" s="1" t="s">
        <v>58</v>
      </c>
      <c r="F7" s="1" t="s">
        <v>43</v>
      </c>
      <c r="G7" s="1">
        <v>1</v>
      </c>
      <c r="H7" s="1">
        <v>50</v>
      </c>
      <c r="I7" s="5">
        <f>VLOOKUP(F7,'[1]HARTEX RUBBER PVT.LTD.'!$C$6:$D$52,2,FALSE)</f>
        <v>2.2999999999999998</v>
      </c>
      <c r="J7" s="5">
        <f>G7*3</f>
        <v>3</v>
      </c>
      <c r="K7" s="5">
        <f>G7*15</f>
        <v>15</v>
      </c>
      <c r="L7" s="5">
        <v>30</v>
      </c>
      <c r="M7" s="5">
        <f>H7*I7+J7+K7+L7</f>
        <v>163</v>
      </c>
    </row>
    <row r="8" spans="1:13">
      <c r="A8" s="1">
        <v>5</v>
      </c>
      <c r="B8" s="1" t="s">
        <v>4</v>
      </c>
      <c r="C8" s="1" t="s">
        <v>63</v>
      </c>
      <c r="D8" s="1" t="s">
        <v>6</v>
      </c>
      <c r="E8" s="1" t="s">
        <v>58</v>
      </c>
      <c r="F8" s="1" t="s">
        <v>85</v>
      </c>
      <c r="G8" s="1">
        <v>5</v>
      </c>
      <c r="H8" s="1">
        <v>250</v>
      </c>
      <c r="I8" s="5">
        <f>VLOOKUP(F8,'[1]HARTEX RUBBER PVT.LTD.'!$C$6:$D$52,2,FALSE)</f>
        <v>4</v>
      </c>
      <c r="J8" s="5">
        <f>G8*3</f>
        <v>15</v>
      </c>
      <c r="K8" s="5">
        <f>G8*15</f>
        <v>75</v>
      </c>
      <c r="L8" s="5">
        <v>30</v>
      </c>
      <c r="M8" s="5">
        <f>H8*I8+J8+K8+L8</f>
        <v>1120</v>
      </c>
    </row>
    <row r="9" spans="1:13">
      <c r="A9" s="1">
        <v>6</v>
      </c>
      <c r="B9" s="1" t="s">
        <v>4</v>
      </c>
      <c r="C9" s="1" t="s">
        <v>64</v>
      </c>
      <c r="D9" s="1" t="s">
        <v>7</v>
      </c>
      <c r="E9" s="1" t="s">
        <v>58</v>
      </c>
      <c r="F9" s="1" t="s">
        <v>44</v>
      </c>
      <c r="G9" s="1">
        <v>1</v>
      </c>
      <c r="H9" s="1">
        <v>50</v>
      </c>
      <c r="I9" s="5">
        <f>VLOOKUP(F9,'[1]HARTEX RUBBER PVT.LTD.'!$C$6:$D$52,2,FALSE)</f>
        <v>4</v>
      </c>
      <c r="J9" s="5">
        <f>G9*3</f>
        <v>3</v>
      </c>
      <c r="K9" s="5">
        <f>G9*15</f>
        <v>15</v>
      </c>
      <c r="L9" s="5">
        <v>30</v>
      </c>
      <c r="M9" s="5">
        <f>H9*I9+J9+K9+L9</f>
        <v>248</v>
      </c>
    </row>
    <row r="10" spans="1:13">
      <c r="A10" s="1">
        <v>7</v>
      </c>
      <c r="B10" s="1" t="s">
        <v>4</v>
      </c>
      <c r="C10" s="1" t="s">
        <v>65</v>
      </c>
      <c r="D10" s="1" t="s">
        <v>10</v>
      </c>
      <c r="E10" s="1" t="s">
        <v>58</v>
      </c>
      <c r="F10" s="4" t="s">
        <v>92</v>
      </c>
      <c r="G10" s="1">
        <v>2</v>
      </c>
      <c r="H10" s="1">
        <v>100</v>
      </c>
      <c r="I10" s="5">
        <f>VLOOKUP(F10,'[1]HARTEX RUBBER PVT.LTD.'!$C$6:$D$52,2,FALSE)</f>
        <v>2</v>
      </c>
      <c r="J10" s="5">
        <f>G10*3</f>
        <v>6</v>
      </c>
      <c r="K10" s="5">
        <f>G10*15</f>
        <v>30</v>
      </c>
      <c r="L10" s="5">
        <v>30</v>
      </c>
      <c r="M10" s="5">
        <f>H10*I10+J10+K10+L10</f>
        <v>266</v>
      </c>
    </row>
    <row r="11" spans="1:13">
      <c r="A11" s="1">
        <v>8</v>
      </c>
      <c r="B11" s="1" t="s">
        <v>8</v>
      </c>
      <c r="C11" s="1" t="s">
        <v>66</v>
      </c>
      <c r="D11" s="1" t="s">
        <v>9</v>
      </c>
      <c r="E11" s="1" t="s">
        <v>58</v>
      </c>
      <c r="F11" s="1" t="s">
        <v>84</v>
      </c>
      <c r="G11" s="1">
        <v>3</v>
      </c>
      <c r="H11" s="1">
        <v>140</v>
      </c>
      <c r="I11" s="5">
        <f>VLOOKUP(F11,'[1]HARTEX RUBBER PVT.LTD.'!$C$6:$D$52,2,FALSE)</f>
        <v>4.5</v>
      </c>
      <c r="J11" s="5">
        <f>G11*3</f>
        <v>9</v>
      </c>
      <c r="K11" s="5">
        <f>G11*15</f>
        <v>45</v>
      </c>
      <c r="L11" s="5">
        <v>30</v>
      </c>
      <c r="M11" s="5">
        <f>H11*I11+J11+K11+L11</f>
        <v>714</v>
      </c>
    </row>
    <row r="12" spans="1:13">
      <c r="A12" s="1">
        <v>9</v>
      </c>
      <c r="B12" s="1" t="s">
        <v>11</v>
      </c>
      <c r="C12" s="1" t="s">
        <v>67</v>
      </c>
      <c r="D12" s="1" t="s">
        <v>12</v>
      </c>
      <c r="E12" s="1" t="s">
        <v>58</v>
      </c>
      <c r="F12" s="4" t="s">
        <v>91</v>
      </c>
      <c r="G12" s="1">
        <v>2</v>
      </c>
      <c r="H12" s="1">
        <v>100</v>
      </c>
      <c r="I12" s="5">
        <f>VLOOKUP(F12,'[1]HARTEX RUBBER PVT.LTD.'!$C$6:$D$52,2,FALSE)</f>
        <v>2</v>
      </c>
      <c r="J12" s="5">
        <f>G12*3</f>
        <v>6</v>
      </c>
      <c r="K12" s="5">
        <f>G12*15</f>
        <v>30</v>
      </c>
      <c r="L12" s="5">
        <v>30</v>
      </c>
      <c r="M12" s="5">
        <f>H12*I12+J12+K12+L12</f>
        <v>266</v>
      </c>
    </row>
    <row r="13" spans="1:13">
      <c r="A13" s="1">
        <v>10</v>
      </c>
      <c r="B13" s="1" t="s">
        <v>13</v>
      </c>
      <c r="C13" s="1" t="s">
        <v>68</v>
      </c>
      <c r="D13" s="1" t="s">
        <v>14</v>
      </c>
      <c r="E13" s="1" t="s">
        <v>58</v>
      </c>
      <c r="F13" s="1" t="s">
        <v>43</v>
      </c>
      <c r="G13" s="1">
        <v>1</v>
      </c>
      <c r="H13" s="1">
        <v>40</v>
      </c>
      <c r="I13" s="5">
        <f>VLOOKUP(F13,'[1]HARTEX RUBBER PVT.LTD.'!$C$6:$D$52,2,FALSE)</f>
        <v>2.2999999999999998</v>
      </c>
      <c r="J13" s="5">
        <f>G13*3</f>
        <v>3</v>
      </c>
      <c r="K13" s="5">
        <f>G13*15</f>
        <v>15</v>
      </c>
      <c r="L13" s="5">
        <v>30</v>
      </c>
      <c r="M13" s="5">
        <f>H13*I13+J13+K13+L13</f>
        <v>140</v>
      </c>
    </row>
    <row r="14" spans="1:13">
      <c r="A14" s="1">
        <v>11</v>
      </c>
      <c r="B14" s="1" t="s">
        <v>13</v>
      </c>
      <c r="C14" s="1" t="s">
        <v>69</v>
      </c>
      <c r="D14" s="1" t="s">
        <v>15</v>
      </c>
      <c r="E14" s="1" t="s">
        <v>58</v>
      </c>
      <c r="F14" s="1" t="s">
        <v>45</v>
      </c>
      <c r="G14" s="1">
        <v>2</v>
      </c>
      <c r="H14" s="1">
        <v>60</v>
      </c>
      <c r="I14" s="5">
        <f>VLOOKUP(F14,'[1]HARTEX RUBBER PVT.LTD.'!$C$6:$D$52,2,FALSE)</f>
        <v>2</v>
      </c>
      <c r="J14" s="5">
        <f>G14*3</f>
        <v>6</v>
      </c>
      <c r="K14" s="5">
        <f>G14*15</f>
        <v>30</v>
      </c>
      <c r="L14" s="5">
        <v>30</v>
      </c>
      <c r="M14" s="5">
        <f>H14*I14+J14+K14+L14</f>
        <v>186</v>
      </c>
    </row>
    <row r="15" spans="1:13">
      <c r="A15" s="1">
        <v>12</v>
      </c>
      <c r="B15" s="1" t="s">
        <v>13</v>
      </c>
      <c r="C15" s="1" t="s">
        <v>70</v>
      </c>
      <c r="D15" s="1" t="s">
        <v>18</v>
      </c>
      <c r="E15" s="1" t="s">
        <v>58</v>
      </c>
      <c r="F15" s="1" t="s">
        <v>47</v>
      </c>
      <c r="G15" s="1">
        <v>4</v>
      </c>
      <c r="H15" s="1">
        <v>160</v>
      </c>
      <c r="I15" s="5">
        <f>VLOOKUP(F15,'[1]HARTEX RUBBER PVT.LTD.'!$C$6:$D$52,2,FALSE)</f>
        <v>2</v>
      </c>
      <c r="J15" s="5">
        <f>G15*3</f>
        <v>12</v>
      </c>
      <c r="K15" s="5">
        <f>G15*15</f>
        <v>60</v>
      </c>
      <c r="L15" s="5">
        <v>30</v>
      </c>
      <c r="M15" s="5">
        <f>H15*I15+J15+K15+L15</f>
        <v>422</v>
      </c>
    </row>
    <row r="16" spans="1:13">
      <c r="A16" s="1">
        <v>13</v>
      </c>
      <c r="B16" s="1" t="s">
        <v>16</v>
      </c>
      <c r="C16" s="1" t="s">
        <v>71</v>
      </c>
      <c r="D16" s="1" t="s">
        <v>17</v>
      </c>
      <c r="E16" s="1" t="s">
        <v>58</v>
      </c>
      <c r="F16" s="1" t="s">
        <v>46</v>
      </c>
      <c r="G16" s="1">
        <v>8</v>
      </c>
      <c r="H16" s="1">
        <v>400</v>
      </c>
      <c r="I16" s="5">
        <f>VLOOKUP(F16,'[1]HARTEX RUBBER PVT.LTD.'!$C$6:$D$52,2,FALSE)</f>
        <v>2</v>
      </c>
      <c r="J16" s="5">
        <f>G16*3</f>
        <v>24</v>
      </c>
      <c r="K16" s="5">
        <f>G16*15</f>
        <v>120</v>
      </c>
      <c r="L16" s="5">
        <v>30</v>
      </c>
      <c r="M16" s="5">
        <f>H16*I16+J16+K16+L16</f>
        <v>974</v>
      </c>
    </row>
    <row r="17" spans="1:13">
      <c r="A17" s="1">
        <v>14</v>
      </c>
      <c r="B17" s="1" t="s">
        <v>19</v>
      </c>
      <c r="C17" s="1" t="s">
        <v>72</v>
      </c>
      <c r="D17" s="1" t="s">
        <v>20</v>
      </c>
      <c r="E17" s="1" t="s">
        <v>58</v>
      </c>
      <c r="F17" s="1" t="s">
        <v>48</v>
      </c>
      <c r="G17" s="1">
        <v>3</v>
      </c>
      <c r="H17" s="1">
        <v>150</v>
      </c>
      <c r="I17" s="5">
        <f>VLOOKUP(F17,'[1]HARTEX RUBBER PVT.LTD.'!$C$6:$D$52,2,FALSE)</f>
        <v>2.5</v>
      </c>
      <c r="J17" s="5">
        <f>G17*3</f>
        <v>9</v>
      </c>
      <c r="K17" s="5">
        <f>G17*15</f>
        <v>45</v>
      </c>
      <c r="L17" s="5">
        <v>30</v>
      </c>
      <c r="M17" s="5">
        <f>H17*I17+J17+K17+L17</f>
        <v>459</v>
      </c>
    </row>
    <row r="18" spans="1:13">
      <c r="A18" s="1">
        <v>15</v>
      </c>
      <c r="B18" s="1" t="s">
        <v>21</v>
      </c>
      <c r="C18" s="1" t="s">
        <v>73</v>
      </c>
      <c r="D18" s="1" t="s">
        <v>22</v>
      </c>
      <c r="E18" s="1" t="s">
        <v>58</v>
      </c>
      <c r="F18" s="1" t="s">
        <v>49</v>
      </c>
      <c r="G18" s="1">
        <v>5</v>
      </c>
      <c r="H18" s="1">
        <v>250</v>
      </c>
      <c r="I18" s="5">
        <f>VLOOKUP(F18,'[1]HARTEX RUBBER PVT.LTD.'!$C$6:$D$52,2,FALSE)</f>
        <v>2.2999999999999998</v>
      </c>
      <c r="J18" s="5">
        <f>G18*3</f>
        <v>15</v>
      </c>
      <c r="K18" s="5">
        <f>G18*15</f>
        <v>75</v>
      </c>
      <c r="L18" s="5">
        <v>30</v>
      </c>
      <c r="M18" s="5">
        <f>H18*I18+J18+K18+L18</f>
        <v>695</v>
      </c>
    </row>
    <row r="19" spans="1:13">
      <c r="A19" s="1">
        <v>16</v>
      </c>
      <c r="B19" s="1" t="s">
        <v>21</v>
      </c>
      <c r="C19" s="1" t="s">
        <v>74</v>
      </c>
      <c r="D19" s="1" t="s">
        <v>23</v>
      </c>
      <c r="E19" s="1" t="s">
        <v>58</v>
      </c>
      <c r="F19" s="1" t="s">
        <v>50</v>
      </c>
      <c r="G19" s="1">
        <v>3</v>
      </c>
      <c r="H19" s="1">
        <v>100</v>
      </c>
      <c r="I19" s="5">
        <f>VLOOKUP(F19,'[1]HARTEX RUBBER PVT.LTD.'!$C$6:$D$52,2,FALSE)</f>
        <v>4.5</v>
      </c>
      <c r="J19" s="5">
        <f>G19*3</f>
        <v>9</v>
      </c>
      <c r="K19" s="5">
        <f>G19*15</f>
        <v>45</v>
      </c>
      <c r="L19" s="5">
        <v>30</v>
      </c>
      <c r="M19" s="5">
        <f>H19*I19+J19+K19+L19</f>
        <v>534</v>
      </c>
    </row>
    <row r="20" spans="1:13">
      <c r="A20" s="1">
        <v>17</v>
      </c>
      <c r="B20" s="1" t="s">
        <v>24</v>
      </c>
      <c r="C20" s="1" t="s">
        <v>75</v>
      </c>
      <c r="D20" s="1" t="s">
        <v>25</v>
      </c>
      <c r="E20" s="1" t="s">
        <v>58</v>
      </c>
      <c r="F20" s="1" t="s">
        <v>42</v>
      </c>
      <c r="G20" s="1">
        <v>1</v>
      </c>
      <c r="H20" s="1">
        <v>50</v>
      </c>
      <c r="I20" s="5">
        <f>VLOOKUP(F20,'[1]HARTEX RUBBER PVT.LTD.'!$C$6:$D$52,2,FALSE)</f>
        <v>3.5</v>
      </c>
      <c r="J20" s="5">
        <f>G20*3</f>
        <v>3</v>
      </c>
      <c r="K20" s="5">
        <f>G20*15</f>
        <v>15</v>
      </c>
      <c r="L20" s="5">
        <v>30</v>
      </c>
      <c r="M20" s="5">
        <f>H20*I20+J20+K20+L20</f>
        <v>223</v>
      </c>
    </row>
    <row r="21" spans="1:13">
      <c r="A21" s="1">
        <v>18</v>
      </c>
      <c r="B21" s="1" t="s">
        <v>24</v>
      </c>
      <c r="C21" s="1" t="s">
        <v>76</v>
      </c>
      <c r="D21" s="1" t="s">
        <v>26</v>
      </c>
      <c r="E21" s="1" t="s">
        <v>58</v>
      </c>
      <c r="F21" s="1" t="s">
        <v>51</v>
      </c>
      <c r="G21" s="1">
        <v>2</v>
      </c>
      <c r="H21" s="1">
        <v>60</v>
      </c>
      <c r="I21" s="5">
        <f>VLOOKUP(F21,'[1]HARTEX RUBBER PVT.LTD.'!$C$6:$D$52,2,FALSE)</f>
        <v>2</v>
      </c>
      <c r="J21" s="5">
        <f>G21*3</f>
        <v>6</v>
      </c>
      <c r="K21" s="5">
        <f>G21*15</f>
        <v>30</v>
      </c>
      <c r="L21" s="5">
        <v>30</v>
      </c>
      <c r="M21" s="5">
        <f>H21*I21+J21+K21+L21</f>
        <v>186</v>
      </c>
    </row>
    <row r="22" spans="1:13">
      <c r="A22" s="1">
        <v>19</v>
      </c>
      <c r="B22" s="1" t="s">
        <v>24</v>
      </c>
      <c r="C22" s="1" t="s">
        <v>77</v>
      </c>
      <c r="D22" s="1" t="s">
        <v>27</v>
      </c>
      <c r="E22" s="1" t="s">
        <v>58</v>
      </c>
      <c r="F22" s="1" t="s">
        <v>52</v>
      </c>
      <c r="G22" s="1">
        <v>4</v>
      </c>
      <c r="H22" s="1">
        <v>200</v>
      </c>
      <c r="I22" s="5">
        <f>VLOOKUP(F22,'[1]HARTEX RUBBER PVT.LTD.'!$C$6:$D$52,2,FALSE)</f>
        <v>2</v>
      </c>
      <c r="J22" s="5">
        <f>G22*3</f>
        <v>12</v>
      </c>
      <c r="K22" s="5">
        <f>G22*15</f>
        <v>60</v>
      </c>
      <c r="L22" s="5">
        <v>30</v>
      </c>
      <c r="M22" s="5">
        <f>H22*I22+J22+K22+L22</f>
        <v>502</v>
      </c>
    </row>
    <row r="23" spans="1:13">
      <c r="A23" s="1">
        <v>20</v>
      </c>
      <c r="B23" s="1" t="s">
        <v>24</v>
      </c>
      <c r="C23" s="1" t="s">
        <v>78</v>
      </c>
      <c r="D23" s="1" t="s">
        <v>28</v>
      </c>
      <c r="E23" s="1" t="s">
        <v>58</v>
      </c>
      <c r="F23" s="1" t="s">
        <v>53</v>
      </c>
      <c r="G23" s="1">
        <v>2</v>
      </c>
      <c r="H23" s="1">
        <v>100</v>
      </c>
      <c r="I23" s="5">
        <v>2</v>
      </c>
      <c r="J23" s="5">
        <f>G23*3</f>
        <v>6</v>
      </c>
      <c r="K23" s="5">
        <f>G23*15</f>
        <v>30</v>
      </c>
      <c r="L23" s="5">
        <v>30</v>
      </c>
      <c r="M23" s="5">
        <f>H23*I23+J23+K23+L23</f>
        <v>266</v>
      </c>
    </row>
    <row r="24" spans="1:13">
      <c r="A24" s="1">
        <v>21</v>
      </c>
      <c r="B24" s="1" t="s">
        <v>24</v>
      </c>
      <c r="C24" s="1" t="s">
        <v>79</v>
      </c>
      <c r="D24" s="1" t="s">
        <v>29</v>
      </c>
      <c r="E24" s="1" t="s">
        <v>58</v>
      </c>
      <c r="F24" s="1" t="s">
        <v>54</v>
      </c>
      <c r="G24" s="1">
        <v>3</v>
      </c>
      <c r="H24" s="1">
        <v>100</v>
      </c>
      <c r="I24" s="5">
        <v>4</v>
      </c>
      <c r="J24" s="5">
        <f>G24*3</f>
        <v>9</v>
      </c>
      <c r="K24" s="5">
        <f>G24*15</f>
        <v>45</v>
      </c>
      <c r="L24" s="5">
        <v>30</v>
      </c>
      <c r="M24" s="5">
        <f>H24*I24+J24+K24+L24</f>
        <v>484</v>
      </c>
    </row>
    <row r="25" spans="1:13">
      <c r="A25" s="1">
        <v>22</v>
      </c>
      <c r="B25" s="1" t="s">
        <v>24</v>
      </c>
      <c r="C25" s="1" t="s">
        <v>80</v>
      </c>
      <c r="D25" s="1" t="s">
        <v>30</v>
      </c>
      <c r="E25" s="1" t="s">
        <v>58</v>
      </c>
      <c r="F25" s="1" t="s">
        <v>55</v>
      </c>
      <c r="G25" s="1">
        <v>3</v>
      </c>
      <c r="H25" s="1">
        <v>150</v>
      </c>
      <c r="I25" s="5">
        <f>VLOOKUP(F25,'[1]HARTEX RUBBER PVT.LTD.'!$C$6:$D$52,2,FALSE)</f>
        <v>3</v>
      </c>
      <c r="J25" s="5">
        <f>G25*3</f>
        <v>9</v>
      </c>
      <c r="K25" s="5">
        <f>G25*15</f>
        <v>45</v>
      </c>
      <c r="L25" s="5">
        <v>30</v>
      </c>
      <c r="M25" s="5">
        <f>H25*I25+J25+K25+L25</f>
        <v>534</v>
      </c>
    </row>
    <row r="26" spans="1:13">
      <c r="A26" s="1">
        <v>23</v>
      </c>
      <c r="B26" s="1" t="s">
        <v>24</v>
      </c>
      <c r="C26" s="1" t="s">
        <v>81</v>
      </c>
      <c r="D26" s="1" t="s">
        <v>31</v>
      </c>
      <c r="E26" s="1" t="s">
        <v>58</v>
      </c>
      <c r="F26" s="1" t="s">
        <v>56</v>
      </c>
      <c r="G26" s="1">
        <v>5</v>
      </c>
      <c r="H26" s="1">
        <v>250</v>
      </c>
      <c r="I26" s="5">
        <f>VLOOKUP(F26,'[1]HARTEX RUBBER PVT.LTD.'!$C$6:$D$52,2,FALSE)</f>
        <v>3</v>
      </c>
      <c r="J26" s="5">
        <f>G26*3</f>
        <v>15</v>
      </c>
      <c r="K26" s="5">
        <f>G26*15</f>
        <v>75</v>
      </c>
      <c r="L26" s="5">
        <v>30</v>
      </c>
      <c r="M26" s="5">
        <f>H26*I26+J26+K26+L26</f>
        <v>870</v>
      </c>
    </row>
    <row r="27" spans="1:13">
      <c r="A27" s="1">
        <v>24</v>
      </c>
      <c r="B27" s="1" t="s">
        <v>24</v>
      </c>
      <c r="C27" s="1" t="s">
        <v>82</v>
      </c>
      <c r="D27" s="1" t="s">
        <v>28</v>
      </c>
      <c r="E27" s="1" t="s">
        <v>58</v>
      </c>
      <c r="F27" s="1" t="s">
        <v>53</v>
      </c>
      <c r="G27" s="1">
        <v>2</v>
      </c>
      <c r="H27" s="1">
        <v>100</v>
      </c>
      <c r="I27" s="5">
        <v>2</v>
      </c>
      <c r="J27" s="5">
        <f>G27*3</f>
        <v>6</v>
      </c>
      <c r="K27" s="5">
        <f>G27*15</f>
        <v>30</v>
      </c>
      <c r="L27" s="5">
        <v>30</v>
      </c>
      <c r="M27" s="5">
        <f>H27*I27+J27+K27+L27</f>
        <v>266</v>
      </c>
    </row>
    <row r="28" spans="1:13">
      <c r="A28" s="1">
        <v>25</v>
      </c>
      <c r="B28" s="1" t="s">
        <v>24</v>
      </c>
      <c r="C28" s="1" t="s">
        <v>83</v>
      </c>
      <c r="D28" s="1" t="s">
        <v>32</v>
      </c>
      <c r="E28" s="1" t="s">
        <v>58</v>
      </c>
      <c r="F28" s="1" t="s">
        <v>57</v>
      </c>
      <c r="G28" s="1">
        <v>3</v>
      </c>
      <c r="H28" s="1">
        <v>150</v>
      </c>
      <c r="I28" s="5">
        <f>VLOOKUP(F28,'[1]HARTEX RUBBER PVT.LTD.'!$C$6:$D$52,2,FALSE)</f>
        <v>4</v>
      </c>
      <c r="J28" s="5">
        <f>G28*3</f>
        <v>9</v>
      </c>
      <c r="K28" s="5">
        <f>G28*15</f>
        <v>45</v>
      </c>
      <c r="L28" s="5">
        <v>30</v>
      </c>
      <c r="M28" s="5">
        <f>H28*I28+J28+K28+L28</f>
        <v>684</v>
      </c>
    </row>
    <row r="29" spans="1:13" s="16" customFormat="1">
      <c r="A29" s="11" t="s">
        <v>97</v>
      </c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4"/>
      <c r="M29" s="15">
        <f>SUM(M4:M28)</f>
        <v>11167</v>
      </c>
    </row>
    <row r="30" spans="1:13" s="16" customFormat="1" ht="30" customHeight="1">
      <c r="A30" s="17" t="s">
        <v>95</v>
      </c>
      <c r="B30" s="17"/>
      <c r="C30" s="17"/>
      <c r="D30" s="17"/>
      <c r="E30" s="17"/>
      <c r="F30" s="17"/>
      <c r="G30" s="17"/>
      <c r="H30" s="17"/>
      <c r="I30" s="18"/>
      <c r="J30" s="18"/>
      <c r="K30" s="18"/>
      <c r="L30" s="18"/>
      <c r="M30" s="18"/>
    </row>
    <row r="31" spans="1:13" s="16" customFormat="1" ht="30" customHeight="1">
      <c r="A31" s="17" t="s">
        <v>96</v>
      </c>
      <c r="B31" s="17"/>
      <c r="C31" s="17"/>
      <c r="D31" s="17"/>
      <c r="E31" s="17"/>
      <c r="F31" s="17"/>
      <c r="G31" s="17"/>
      <c r="H31" s="17"/>
      <c r="I31" s="18"/>
      <c r="J31" s="18"/>
      <c r="K31" s="18"/>
      <c r="L31" s="18"/>
      <c r="M31" s="18"/>
    </row>
  </sheetData>
  <sortState ref="B4:M28">
    <sortCondition ref="B4"/>
  </sortState>
  <mergeCells count="7">
    <mergeCell ref="A31:M31"/>
    <mergeCell ref="A1:I1"/>
    <mergeCell ref="J1:M1"/>
    <mergeCell ref="A2:I2"/>
    <mergeCell ref="J2:M2"/>
    <mergeCell ref="A29:L29"/>
    <mergeCell ref="A30:M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2025-06-05T06:29:59Z</dcterms:created>
  <dcterms:modified xsi:type="dcterms:W3CDTF">2025-06-05T07:35:09Z</dcterms:modified>
</cp:coreProperties>
</file>