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8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  <c r="I5"/>
  <c r="I6"/>
  <c r="I7"/>
  <c r="I8"/>
  <c r="I9"/>
  <c r="I11"/>
  <c r="I12"/>
  <c r="I13"/>
  <c r="I14"/>
  <c r="I15"/>
  <c r="I16"/>
  <c r="I17"/>
  <c r="I18"/>
  <c r="I19"/>
  <c r="I21"/>
  <c r="I22"/>
  <c r="I23"/>
  <c r="I24"/>
  <c r="I26"/>
  <c r="I4"/>
</calcChain>
</file>

<file path=xl/sharedStrings.xml><?xml version="1.0" encoding="utf-8"?>
<sst xmlns="http://schemas.openxmlformats.org/spreadsheetml/2006/main" count="139" uniqueCount="92">
  <si>
    <t>INVOICE
ATC LOGISTICS,,8984191006
GST No:21CHVPB1842D2ZQ</t>
  </si>
  <si>
    <t>DD</t>
  </si>
  <si>
    <t>16/8/2024</t>
  </si>
  <si>
    <t>683</t>
  </si>
  <si>
    <t>31/8/2024</t>
  </si>
  <si>
    <t>996</t>
  </si>
  <si>
    <t>2910</t>
  </si>
  <si>
    <t>93001</t>
  </si>
  <si>
    <t>3000</t>
  </si>
  <si>
    <t>30/8/2024</t>
  </si>
  <si>
    <t>92785</t>
  </si>
  <si>
    <t>9381</t>
  </si>
  <si>
    <t>3264</t>
  </si>
  <si>
    <t>193325</t>
  </si>
  <si>
    <t>192999</t>
  </si>
  <si>
    <t>93377</t>
  </si>
  <si>
    <t>92787</t>
  </si>
  <si>
    <t>263</t>
  </si>
  <si>
    <t>2860</t>
  </si>
  <si>
    <t>26/8/2024</t>
  </si>
  <si>
    <t>192342</t>
  </si>
  <si>
    <t>23/8/2024</t>
  </si>
  <si>
    <t>3298</t>
  </si>
  <si>
    <t>3296</t>
  </si>
  <si>
    <t>92121</t>
  </si>
  <si>
    <t>2206</t>
  </si>
  <si>
    <t>21/8/2024</t>
  </si>
  <si>
    <t>1996</t>
  </si>
  <si>
    <t>19/8/2024</t>
  </si>
  <si>
    <t>3292</t>
  </si>
  <si>
    <t>3289</t>
  </si>
  <si>
    <t>993</t>
  </si>
  <si>
    <t>997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</si>
  <si>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</si>
  <si>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</si>
  <si>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</si>
  <si>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</si>
  <si>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</si>
  <si>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</si>
  <si>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</si>
  <si>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</si>
  <si>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</si>
  <si>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KOTPAD</t>
  </si>
  <si>
    <t>RAYAGADA</t>
  </si>
  <si>
    <t>PARADEEP</t>
  </si>
  <si>
    <t>JUNAGARH</t>
  </si>
  <si>
    <t>BAHALDA</t>
  </si>
  <si>
    <t>BINKA</t>
  </si>
  <si>
    <t>DHENKANAL</t>
  </si>
  <si>
    <t>DUBURI</t>
  </si>
  <si>
    <t>BARAGARH</t>
  </si>
  <si>
    <t>BHADRAK</t>
  </si>
  <si>
    <t>BHUBANESWAR</t>
  </si>
  <si>
    <t>BARIPADA</t>
  </si>
  <si>
    <t xml:space="preserve">PARALAKHEMUNDI </t>
  </si>
  <si>
    <t>NABARANGPUR</t>
  </si>
  <si>
    <t>BALASORE</t>
  </si>
  <si>
    <t>SAMBALPUR</t>
  </si>
  <si>
    <t>JAJPUR TOWN</t>
  </si>
  <si>
    <t>CTC</t>
  </si>
  <si>
    <t>WEIGHT</t>
  </si>
  <si>
    <t xml:space="preserve">HARTEX RUBBER PVT LTD
Address:JAGATPUR PLOT NO-1047/1151,KHAIRA THANA-TANGI JAGATPUR,,7978949736
GST No:21AABCK1284C1Z7
</t>
  </si>
  <si>
    <t>RATE</t>
  </si>
  <si>
    <t>HAM</t>
  </si>
  <si>
    <t>LR</t>
  </si>
  <si>
    <t>AMOUNT</t>
  </si>
  <si>
    <t xml:space="preserve">Bill Date:31/08/2024
Bill NO : 2383
Total Amount:14254.00
</t>
  </si>
  <si>
    <t>(RUPEES FOURTEEN THOUSAND TWO HUNDRED FIFTY FOUR ONLY)</t>
  </si>
  <si>
    <t>JAA/01812</t>
  </si>
  <si>
    <t>JAA/01814</t>
  </si>
  <si>
    <t>JAA/01830</t>
  </si>
  <si>
    <t>JAA/01862</t>
  </si>
  <si>
    <t>JAA/01883</t>
  </si>
  <si>
    <t>JAA/01882</t>
  </si>
  <si>
    <t>JAA/01876</t>
  </si>
  <si>
    <t>JAA/01874</t>
  </si>
  <si>
    <t>JAA/01909</t>
  </si>
  <si>
    <t>JAA/01973</t>
  </si>
  <si>
    <t>JAA/02000</t>
  </si>
  <si>
    <t>JAA/01974</t>
  </si>
  <si>
    <t>JAA/01997</t>
  </si>
  <si>
    <t>JAA/01996</t>
  </si>
  <si>
    <t>JAA/01994</t>
  </si>
  <si>
    <t>JAA/01984</t>
  </si>
  <si>
    <t>JAA/02013</t>
  </si>
  <si>
    <t>JAA/02012</t>
  </si>
  <si>
    <t>JAA/02011</t>
  </si>
  <si>
    <t>JAA/02006</t>
  </si>
  <si>
    <t>JAA/02005</t>
  </si>
  <si>
    <t>JAA/01983</t>
  </si>
  <si>
    <t>JAA/01999</t>
  </si>
  <si>
    <t>JAA/02007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</si>
</sst>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85725</xdr:rowOff>
    </xdr:from>
    <xdr:to>
      <xdr:col>7</xdr:col>
      <xdr:colOff>419101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85725"/>
          <a:ext cx="42100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R12" sqref="R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4.85546875" style="1" bestFit="1" customWidth="1"/>
    <col min="8" max="8" width="7.140625" style="1" bestFit="1" customWidth="1"/>
    <col min="9" max="9" width="4.8554687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0"/>
      <c r="B1" s="11"/>
      <c r="C1" s="11"/>
      <c r="D1" s="11"/>
      <c r="E1" s="11"/>
      <c r="F1" s="11"/>
      <c r="G1" s="11"/>
      <c r="H1" s="11"/>
      <c r="I1" s="12"/>
      <c r="J1" s="13" t="s">
        <v>0</v>
      </c>
      <c r="K1" s="13"/>
      <c r="L1" s="13"/>
      <c r="M1" s="13"/>
    </row>
    <row r="2" spans="1:13" ht="67.5" customHeight="1">
      <c r="A2" s="10" t="s">
        <v>61</v>
      </c>
      <c r="B2" s="11"/>
      <c r="C2" s="11"/>
      <c r="D2" s="11"/>
      <c r="E2" s="11"/>
      <c r="F2" s="11"/>
      <c r="G2" s="11"/>
      <c r="H2" s="11"/>
      <c r="I2" s="12"/>
      <c r="J2" s="13" t="s">
        <v>66</v>
      </c>
      <c r="K2" s="13"/>
      <c r="L2" s="13"/>
      <c r="M2" s="13"/>
    </row>
    <row r="3" spans="1:13" s="21" customFormat="1">
      <c r="A3" s="19" t="s">
        <v>35</v>
      </c>
      <c r="B3" s="19" t="s">
        <v>36</v>
      </c>
      <c r="C3" s="19" t="s">
        <v>37</v>
      </c>
      <c r="D3" s="19" t="s">
        <v>38</v>
      </c>
      <c r="E3" s="19" t="s">
        <v>39</v>
      </c>
      <c r="F3" s="19" t="s">
        <v>40</v>
      </c>
      <c r="G3" s="22" t="s">
        <v>41</v>
      </c>
      <c r="H3" s="22" t="s">
        <v>60</v>
      </c>
      <c r="I3" s="23" t="s">
        <v>62</v>
      </c>
      <c r="J3" s="20" t="s">
        <v>63</v>
      </c>
      <c r="K3" s="20" t="s">
        <v>1</v>
      </c>
      <c r="L3" s="20" t="s">
        <v>64</v>
      </c>
      <c r="M3" s="20" t="s">
        <v>65</v>
      </c>
    </row>
    <row r="4" spans="1:13">
      <c r="A4" s="4">
        <v>1</v>
      </c>
      <c r="B4" s="4" t="s">
        <v>2</v>
      </c>
      <c r="C4" s="4" t="s">
        <v>68</v>
      </c>
      <c r="D4" s="7" t="s">
        <v>59</v>
      </c>
      <c r="E4" s="4" t="s">
        <v>42</v>
      </c>
      <c r="F4" s="4" t="s">
        <v>3</v>
      </c>
      <c r="G4" s="4">
        <v>3</v>
      </c>
      <c r="H4" s="4">
        <v>150</v>
      </c>
      <c r="I4" s="5">
        <f>VLOOKUP(E4,'[1]HARTEX RUBBER PVT.LTD.'!$C$6:$D$51,2,FALSE)</f>
        <v>4.5</v>
      </c>
      <c r="J4" s="5">
        <f>G4*3</f>
        <v>9</v>
      </c>
      <c r="K4" s="5">
        <f>G4*15</f>
        <v>45</v>
      </c>
      <c r="L4" s="5">
        <v>30</v>
      </c>
      <c r="M4" s="5">
        <f>H4*I4+J4+K4+L4</f>
        <v>759</v>
      </c>
    </row>
    <row r="5" spans="1:13">
      <c r="A5" s="4">
        <v>2</v>
      </c>
      <c r="B5" s="4" t="s">
        <v>2</v>
      </c>
      <c r="C5" s="4" t="s">
        <v>69</v>
      </c>
      <c r="D5" s="7" t="s">
        <v>59</v>
      </c>
      <c r="E5" s="4" t="s">
        <v>43</v>
      </c>
      <c r="F5" s="4" t="s">
        <v>30</v>
      </c>
      <c r="G5" s="4">
        <v>2</v>
      </c>
      <c r="H5" s="4">
        <v>90</v>
      </c>
      <c r="I5" s="5">
        <f>VLOOKUP(E5,'[1]HARTEX RUBBER PVT.LTD.'!$C$6:$D$51,2,FALSE)</f>
        <v>3</v>
      </c>
      <c r="J5" s="5">
        <f t="shared" ref="J5:J27" si="0">G5*3</f>
        <v>6</v>
      </c>
      <c r="K5" s="5">
        <f t="shared" ref="K5:K27" si="1">G5*15</f>
        <v>30</v>
      </c>
      <c r="L5" s="5">
        <v>30</v>
      </c>
      <c r="M5" s="5">
        <f t="shared" ref="M5:M27" si="2">H5*I5+J5+K5+L5</f>
        <v>336</v>
      </c>
    </row>
    <row r="6" spans="1:13">
      <c r="A6" s="4">
        <v>3</v>
      </c>
      <c r="B6" s="4" t="s">
        <v>28</v>
      </c>
      <c r="C6" s="4" t="s">
        <v>70</v>
      </c>
      <c r="D6" s="7" t="s">
        <v>59</v>
      </c>
      <c r="E6" s="4" t="s">
        <v>44</v>
      </c>
      <c r="F6" s="4" t="s">
        <v>29</v>
      </c>
      <c r="G6" s="4">
        <v>2</v>
      </c>
      <c r="H6" s="4">
        <v>80</v>
      </c>
      <c r="I6" s="5">
        <f>VLOOKUP(E6,'[1]HARTEX RUBBER PVT.LTD.'!$C$6:$D$51,2,FALSE)</f>
        <v>2</v>
      </c>
      <c r="J6" s="5">
        <f t="shared" si="0"/>
        <v>6</v>
      </c>
      <c r="K6" s="5">
        <f t="shared" si="1"/>
        <v>30</v>
      </c>
      <c r="L6" s="5">
        <v>30</v>
      </c>
      <c r="M6" s="5">
        <f t="shared" si="2"/>
        <v>226</v>
      </c>
    </row>
    <row r="7" spans="1:13">
      <c r="A7" s="4">
        <v>4</v>
      </c>
      <c r="B7" s="4" t="s">
        <v>26</v>
      </c>
      <c r="C7" s="4" t="s">
        <v>71</v>
      </c>
      <c r="D7" s="7" t="s">
        <v>59</v>
      </c>
      <c r="E7" s="4" t="s">
        <v>45</v>
      </c>
      <c r="F7" s="4" t="s">
        <v>27</v>
      </c>
      <c r="G7" s="4">
        <v>4</v>
      </c>
      <c r="H7" s="4">
        <v>200</v>
      </c>
      <c r="I7" s="5">
        <f>VLOOKUP(E7,'[1]HARTEX RUBBER PVT.LTD.'!$C$6:$D$51,2,FALSE)</f>
        <v>3</v>
      </c>
      <c r="J7" s="5">
        <f t="shared" si="0"/>
        <v>12</v>
      </c>
      <c r="K7" s="5">
        <f t="shared" si="1"/>
        <v>60</v>
      </c>
      <c r="L7" s="5">
        <v>30</v>
      </c>
      <c r="M7" s="5">
        <f t="shared" si="2"/>
        <v>702</v>
      </c>
    </row>
    <row r="8" spans="1:13">
      <c r="A8" s="4">
        <v>5</v>
      </c>
      <c r="B8" s="4" t="s">
        <v>21</v>
      </c>
      <c r="C8" s="4" t="s">
        <v>72</v>
      </c>
      <c r="D8" s="7" t="s">
        <v>59</v>
      </c>
      <c r="E8" s="4" t="s">
        <v>45</v>
      </c>
      <c r="F8" s="4" t="s">
        <v>22</v>
      </c>
      <c r="G8" s="4">
        <v>10</v>
      </c>
      <c r="H8" s="4">
        <v>400</v>
      </c>
      <c r="I8" s="5">
        <f>VLOOKUP(E8,'[1]HARTEX RUBBER PVT.LTD.'!$C$6:$D$51,2,FALSE)</f>
        <v>3</v>
      </c>
      <c r="J8" s="5">
        <f t="shared" si="0"/>
        <v>30</v>
      </c>
      <c r="K8" s="5">
        <f t="shared" si="1"/>
        <v>150</v>
      </c>
      <c r="L8" s="5">
        <v>30</v>
      </c>
      <c r="M8" s="5">
        <f t="shared" si="2"/>
        <v>1410</v>
      </c>
    </row>
    <row r="9" spans="1:13">
      <c r="A9" s="4">
        <v>6</v>
      </c>
      <c r="B9" s="4" t="s">
        <v>21</v>
      </c>
      <c r="C9" s="4" t="s">
        <v>73</v>
      </c>
      <c r="D9" s="7" t="s">
        <v>59</v>
      </c>
      <c r="E9" s="4" t="s">
        <v>43</v>
      </c>
      <c r="F9" s="4" t="s">
        <v>23</v>
      </c>
      <c r="G9" s="4">
        <v>9</v>
      </c>
      <c r="H9" s="4">
        <v>400</v>
      </c>
      <c r="I9" s="5">
        <f>VLOOKUP(E9,'[1]HARTEX RUBBER PVT.LTD.'!$C$6:$D$51,2,FALSE)</f>
        <v>3</v>
      </c>
      <c r="J9" s="5">
        <f t="shared" si="0"/>
        <v>27</v>
      </c>
      <c r="K9" s="5">
        <f t="shared" si="1"/>
        <v>135</v>
      </c>
      <c r="L9" s="5">
        <v>30</v>
      </c>
      <c r="M9" s="5">
        <f t="shared" si="2"/>
        <v>1392</v>
      </c>
    </row>
    <row r="10" spans="1:13">
      <c r="A10" s="4">
        <v>7</v>
      </c>
      <c r="B10" s="4" t="s">
        <v>21</v>
      </c>
      <c r="C10" s="4" t="s">
        <v>74</v>
      </c>
      <c r="D10" s="7" t="s">
        <v>59</v>
      </c>
      <c r="E10" s="4" t="s">
        <v>46</v>
      </c>
      <c r="F10" s="4" t="s">
        <v>24</v>
      </c>
      <c r="G10" s="4">
        <v>2</v>
      </c>
      <c r="H10" s="4">
        <v>100</v>
      </c>
      <c r="I10" s="14">
        <v>3.25</v>
      </c>
      <c r="J10" s="5">
        <f t="shared" si="0"/>
        <v>6</v>
      </c>
      <c r="K10" s="5">
        <f t="shared" si="1"/>
        <v>30</v>
      </c>
      <c r="L10" s="5">
        <v>30</v>
      </c>
      <c r="M10" s="5">
        <f t="shared" si="2"/>
        <v>391</v>
      </c>
    </row>
    <row r="11" spans="1:13">
      <c r="A11" s="4">
        <v>8</v>
      </c>
      <c r="B11" s="4" t="s">
        <v>21</v>
      </c>
      <c r="C11" s="4" t="s">
        <v>75</v>
      </c>
      <c r="D11" s="7" t="s">
        <v>59</v>
      </c>
      <c r="E11" s="4" t="s">
        <v>42</v>
      </c>
      <c r="F11" s="4" t="s">
        <v>25</v>
      </c>
      <c r="G11" s="4">
        <v>3</v>
      </c>
      <c r="H11" s="4">
        <v>150</v>
      </c>
      <c r="I11" s="5">
        <f>VLOOKUP(E11,'[1]HARTEX RUBBER PVT.LTD.'!$C$6:$D$51,2,FALSE)</f>
        <v>4.5</v>
      </c>
      <c r="J11" s="5">
        <f t="shared" si="0"/>
        <v>9</v>
      </c>
      <c r="K11" s="5">
        <f t="shared" si="1"/>
        <v>45</v>
      </c>
      <c r="L11" s="5">
        <v>30</v>
      </c>
      <c r="M11" s="5">
        <f t="shared" si="2"/>
        <v>759</v>
      </c>
    </row>
    <row r="12" spans="1:13">
      <c r="A12" s="4">
        <v>9</v>
      </c>
      <c r="B12" s="4" t="s">
        <v>19</v>
      </c>
      <c r="C12" s="4" t="s">
        <v>76</v>
      </c>
      <c r="D12" s="7" t="s">
        <v>59</v>
      </c>
      <c r="E12" s="4" t="s">
        <v>47</v>
      </c>
      <c r="F12" s="4" t="s">
        <v>20</v>
      </c>
      <c r="G12" s="4">
        <v>6</v>
      </c>
      <c r="H12" s="4">
        <v>300</v>
      </c>
      <c r="I12" s="5">
        <f>VLOOKUP(E12,'[1]HARTEX RUBBER PVT.LTD.'!$C$6:$D$51,2,FALSE)</f>
        <v>3</v>
      </c>
      <c r="J12" s="5">
        <f t="shared" si="0"/>
        <v>18</v>
      </c>
      <c r="K12" s="5">
        <f t="shared" si="1"/>
        <v>90</v>
      </c>
      <c r="L12" s="5">
        <v>30</v>
      </c>
      <c r="M12" s="5">
        <f t="shared" si="2"/>
        <v>1038</v>
      </c>
    </row>
    <row r="13" spans="1:13">
      <c r="A13" s="4">
        <v>10</v>
      </c>
      <c r="B13" s="4" t="s">
        <v>9</v>
      </c>
      <c r="C13" s="4" t="s">
        <v>77</v>
      </c>
      <c r="D13" s="7" t="s">
        <v>59</v>
      </c>
      <c r="E13" s="4" t="s">
        <v>48</v>
      </c>
      <c r="F13" s="4" t="s">
        <v>10</v>
      </c>
      <c r="G13" s="4">
        <v>8</v>
      </c>
      <c r="H13" s="4">
        <v>300</v>
      </c>
      <c r="I13" s="5">
        <f>VLOOKUP(E13,'[1]HARTEX RUBBER PVT.LTD.'!$C$6:$D$51,2,FALSE)</f>
        <v>2</v>
      </c>
      <c r="J13" s="5">
        <f t="shared" si="0"/>
        <v>24</v>
      </c>
      <c r="K13" s="5">
        <f t="shared" si="1"/>
        <v>120</v>
      </c>
      <c r="L13" s="5">
        <v>30</v>
      </c>
      <c r="M13" s="5">
        <f t="shared" si="2"/>
        <v>774</v>
      </c>
    </row>
    <row r="14" spans="1:13">
      <c r="A14" s="4">
        <v>11</v>
      </c>
      <c r="B14" s="4" t="s">
        <v>9</v>
      </c>
      <c r="C14" s="4" t="s">
        <v>78</v>
      </c>
      <c r="D14" s="7" t="s">
        <v>59</v>
      </c>
      <c r="E14" s="4" t="s">
        <v>47</v>
      </c>
      <c r="F14" s="4" t="s">
        <v>16</v>
      </c>
      <c r="G14" s="4">
        <v>4</v>
      </c>
      <c r="H14" s="4">
        <v>200</v>
      </c>
      <c r="I14" s="5">
        <f>VLOOKUP(E14,'[1]HARTEX RUBBER PVT.LTD.'!$C$6:$D$51,2,FALSE)</f>
        <v>3</v>
      </c>
      <c r="J14" s="5">
        <f t="shared" si="0"/>
        <v>12</v>
      </c>
      <c r="K14" s="5">
        <f t="shared" si="1"/>
        <v>60</v>
      </c>
      <c r="L14" s="5">
        <v>30</v>
      </c>
      <c r="M14" s="5">
        <f t="shared" si="2"/>
        <v>702</v>
      </c>
    </row>
    <row r="15" spans="1:13">
      <c r="A15" s="4">
        <v>12</v>
      </c>
      <c r="B15" s="4" t="s">
        <v>9</v>
      </c>
      <c r="C15" s="4" t="s">
        <v>79</v>
      </c>
      <c r="D15" s="7" t="s">
        <v>59</v>
      </c>
      <c r="E15" s="4" t="s">
        <v>49</v>
      </c>
      <c r="F15" s="4" t="s">
        <v>18</v>
      </c>
      <c r="G15" s="4">
        <v>4</v>
      </c>
      <c r="H15" s="4">
        <v>200</v>
      </c>
      <c r="I15" s="5">
        <f>VLOOKUP(E15,'[1]HARTEX RUBBER PVT.LTD.'!$C$6:$D$51,2,FALSE)</f>
        <v>2</v>
      </c>
      <c r="J15" s="5">
        <f t="shared" si="0"/>
        <v>12</v>
      </c>
      <c r="K15" s="5">
        <f t="shared" si="1"/>
        <v>60</v>
      </c>
      <c r="L15" s="5">
        <v>30</v>
      </c>
      <c r="M15" s="5">
        <f t="shared" si="2"/>
        <v>502</v>
      </c>
    </row>
    <row r="16" spans="1:13">
      <c r="A16" s="4">
        <v>13</v>
      </c>
      <c r="B16" s="4" t="s">
        <v>4</v>
      </c>
      <c r="C16" s="4" t="s">
        <v>80</v>
      </c>
      <c r="D16" s="7" t="s">
        <v>59</v>
      </c>
      <c r="E16" s="4" t="s">
        <v>50</v>
      </c>
      <c r="F16" s="4" t="s">
        <v>5</v>
      </c>
      <c r="G16" s="4">
        <v>4</v>
      </c>
      <c r="H16" s="4">
        <v>200</v>
      </c>
      <c r="I16" s="5">
        <f>VLOOKUP(E16,'[1]HARTEX RUBBER PVT.LTD.'!$C$6:$D$51,2,FALSE)</f>
        <v>2.6</v>
      </c>
      <c r="J16" s="5">
        <f t="shared" si="0"/>
        <v>12</v>
      </c>
      <c r="K16" s="5">
        <f t="shared" si="1"/>
        <v>60</v>
      </c>
      <c r="L16" s="5">
        <v>30</v>
      </c>
      <c r="M16" s="5">
        <f t="shared" si="2"/>
        <v>622</v>
      </c>
    </row>
    <row r="17" spans="1:13">
      <c r="A17" s="4">
        <v>14</v>
      </c>
      <c r="B17" s="4" t="s">
        <v>4</v>
      </c>
      <c r="C17" s="4" t="s">
        <v>81</v>
      </c>
      <c r="D17" s="7" t="s">
        <v>59</v>
      </c>
      <c r="E17" s="4" t="s">
        <v>51</v>
      </c>
      <c r="F17" s="4" t="s">
        <v>6</v>
      </c>
      <c r="G17" s="4">
        <v>1</v>
      </c>
      <c r="H17" s="4">
        <v>30</v>
      </c>
      <c r="I17" s="5">
        <f>VLOOKUP(E17,'[1]HARTEX RUBBER PVT.LTD.'!$C$6:$D$51,2,FALSE)</f>
        <v>2</v>
      </c>
      <c r="J17" s="5">
        <f t="shared" si="0"/>
        <v>3</v>
      </c>
      <c r="K17" s="5">
        <f t="shared" si="1"/>
        <v>15</v>
      </c>
      <c r="L17" s="5">
        <v>30</v>
      </c>
      <c r="M17" s="5">
        <f t="shared" si="2"/>
        <v>108</v>
      </c>
    </row>
    <row r="18" spans="1:13">
      <c r="A18" s="4">
        <v>15</v>
      </c>
      <c r="B18" s="4" t="s">
        <v>4</v>
      </c>
      <c r="C18" s="4" t="s">
        <v>82</v>
      </c>
      <c r="D18" s="7" t="s">
        <v>59</v>
      </c>
      <c r="E18" s="4" t="s">
        <v>52</v>
      </c>
      <c r="F18" s="4" t="s">
        <v>7</v>
      </c>
      <c r="G18" s="4">
        <v>1</v>
      </c>
      <c r="H18" s="4">
        <v>40</v>
      </c>
      <c r="I18" s="5">
        <f>VLOOKUP(E18,'[1]HARTEX RUBBER PVT.LTD.'!$C$6:$D$51,2,FALSE)</f>
        <v>1.75</v>
      </c>
      <c r="J18" s="5">
        <f t="shared" si="0"/>
        <v>3</v>
      </c>
      <c r="K18" s="5">
        <f t="shared" si="1"/>
        <v>15</v>
      </c>
      <c r="L18" s="5">
        <v>30</v>
      </c>
      <c r="M18" s="5">
        <f t="shared" si="2"/>
        <v>118</v>
      </c>
    </row>
    <row r="19" spans="1:13">
      <c r="A19" s="4">
        <v>16</v>
      </c>
      <c r="B19" s="4" t="s">
        <v>4</v>
      </c>
      <c r="C19" s="4" t="s">
        <v>83</v>
      </c>
      <c r="D19" s="7" t="s">
        <v>59</v>
      </c>
      <c r="E19" s="4" t="s">
        <v>53</v>
      </c>
      <c r="F19" s="4" t="s">
        <v>8</v>
      </c>
      <c r="G19" s="4">
        <v>1</v>
      </c>
      <c r="H19" s="4">
        <v>40</v>
      </c>
      <c r="I19" s="5">
        <f>VLOOKUP(E19,'[1]HARTEX RUBBER PVT.LTD.'!$C$6:$D$51,2,FALSE)</f>
        <v>2.2999999999999998</v>
      </c>
      <c r="J19" s="5">
        <f t="shared" si="0"/>
        <v>3</v>
      </c>
      <c r="K19" s="5">
        <f t="shared" si="1"/>
        <v>15</v>
      </c>
      <c r="L19" s="5">
        <v>30</v>
      </c>
      <c r="M19" s="5">
        <f t="shared" si="2"/>
        <v>140</v>
      </c>
    </row>
    <row r="20" spans="1:13">
      <c r="A20" s="4">
        <v>17</v>
      </c>
      <c r="B20" s="4" t="s">
        <v>4</v>
      </c>
      <c r="C20" s="4" t="s">
        <v>84</v>
      </c>
      <c r="D20" s="7" t="s">
        <v>59</v>
      </c>
      <c r="E20" s="4" t="s">
        <v>54</v>
      </c>
      <c r="F20" s="4" t="s">
        <v>11</v>
      </c>
      <c r="G20" s="4">
        <v>1</v>
      </c>
      <c r="H20" s="4">
        <v>40</v>
      </c>
      <c r="I20" s="5">
        <v>4</v>
      </c>
      <c r="J20" s="5">
        <f t="shared" si="0"/>
        <v>3</v>
      </c>
      <c r="K20" s="5">
        <f t="shared" si="1"/>
        <v>15</v>
      </c>
      <c r="L20" s="5">
        <v>30</v>
      </c>
      <c r="M20" s="5">
        <f t="shared" si="2"/>
        <v>208</v>
      </c>
    </row>
    <row r="21" spans="1:13">
      <c r="A21" s="4">
        <v>18</v>
      </c>
      <c r="B21" s="4" t="s">
        <v>4</v>
      </c>
      <c r="C21" s="4" t="s">
        <v>85</v>
      </c>
      <c r="D21" s="7" t="s">
        <v>59</v>
      </c>
      <c r="E21" s="4" t="s">
        <v>43</v>
      </c>
      <c r="F21" s="4" t="s">
        <v>12</v>
      </c>
      <c r="G21" s="4">
        <v>3</v>
      </c>
      <c r="H21" s="4">
        <v>150</v>
      </c>
      <c r="I21" s="5">
        <f>VLOOKUP(E21,'[1]HARTEX RUBBER PVT.LTD.'!$C$6:$D$51,2,FALSE)</f>
        <v>3</v>
      </c>
      <c r="J21" s="5">
        <f t="shared" si="0"/>
        <v>9</v>
      </c>
      <c r="K21" s="5">
        <f t="shared" si="1"/>
        <v>45</v>
      </c>
      <c r="L21" s="5">
        <v>30</v>
      </c>
      <c r="M21" s="5">
        <f t="shared" si="2"/>
        <v>534</v>
      </c>
    </row>
    <row r="22" spans="1:13">
      <c r="A22" s="4">
        <v>19</v>
      </c>
      <c r="B22" s="4" t="s">
        <v>4</v>
      </c>
      <c r="C22" s="4" t="s">
        <v>86</v>
      </c>
      <c r="D22" s="7" t="s">
        <v>59</v>
      </c>
      <c r="E22" s="4" t="s">
        <v>55</v>
      </c>
      <c r="F22" s="4" t="s">
        <v>13</v>
      </c>
      <c r="G22" s="4">
        <v>4</v>
      </c>
      <c r="H22" s="4">
        <v>150</v>
      </c>
      <c r="I22" s="5">
        <f>VLOOKUP(E22,'[1]HARTEX RUBBER PVT.LTD.'!$C$6:$D$51,2,FALSE)</f>
        <v>4</v>
      </c>
      <c r="J22" s="5">
        <f t="shared" si="0"/>
        <v>12</v>
      </c>
      <c r="K22" s="5">
        <f t="shared" si="1"/>
        <v>60</v>
      </c>
      <c r="L22" s="5">
        <v>30</v>
      </c>
      <c r="M22" s="5">
        <f t="shared" si="2"/>
        <v>702</v>
      </c>
    </row>
    <row r="23" spans="1:13">
      <c r="A23" s="4">
        <v>20</v>
      </c>
      <c r="B23" s="4" t="s">
        <v>4</v>
      </c>
      <c r="C23" s="4" t="s">
        <v>87</v>
      </c>
      <c r="D23" s="7" t="s">
        <v>59</v>
      </c>
      <c r="E23" s="4" t="s">
        <v>56</v>
      </c>
      <c r="F23" s="4" t="s">
        <v>14</v>
      </c>
      <c r="G23" s="4">
        <v>6</v>
      </c>
      <c r="H23" s="4">
        <v>200</v>
      </c>
      <c r="I23" s="5">
        <f>VLOOKUP(E23,'[1]HARTEX RUBBER PVT.LTD.'!$C$6:$D$51,2,FALSE)</f>
        <v>2</v>
      </c>
      <c r="J23" s="5">
        <f t="shared" si="0"/>
        <v>18</v>
      </c>
      <c r="K23" s="5">
        <f t="shared" si="1"/>
        <v>90</v>
      </c>
      <c r="L23" s="5">
        <v>30</v>
      </c>
      <c r="M23" s="5">
        <f t="shared" si="2"/>
        <v>538</v>
      </c>
    </row>
    <row r="24" spans="1:13">
      <c r="A24" s="4">
        <v>21</v>
      </c>
      <c r="B24" s="4" t="s">
        <v>4</v>
      </c>
      <c r="C24" s="4" t="s">
        <v>88</v>
      </c>
      <c r="D24" s="7" t="s">
        <v>59</v>
      </c>
      <c r="E24" s="4" t="s">
        <v>56</v>
      </c>
      <c r="F24" s="4" t="s">
        <v>15</v>
      </c>
      <c r="G24" s="4">
        <v>9</v>
      </c>
      <c r="H24" s="4">
        <v>500</v>
      </c>
      <c r="I24" s="5">
        <f>VLOOKUP(E24,'[1]HARTEX RUBBER PVT.LTD.'!$C$6:$D$51,2,FALSE)</f>
        <v>2</v>
      </c>
      <c r="J24" s="5">
        <f t="shared" si="0"/>
        <v>27</v>
      </c>
      <c r="K24" s="5">
        <f t="shared" si="1"/>
        <v>135</v>
      </c>
      <c r="L24" s="5">
        <v>30</v>
      </c>
      <c r="M24" s="5">
        <f t="shared" si="2"/>
        <v>1192</v>
      </c>
    </row>
    <row r="25" spans="1:13">
      <c r="A25" s="4">
        <v>22</v>
      </c>
      <c r="B25" s="4" t="s">
        <v>4</v>
      </c>
      <c r="C25" s="4" t="s">
        <v>89</v>
      </c>
      <c r="D25" s="7" t="s">
        <v>59</v>
      </c>
      <c r="E25" s="4" t="s">
        <v>54</v>
      </c>
      <c r="F25" s="4" t="s">
        <v>17</v>
      </c>
      <c r="G25" s="4">
        <v>2</v>
      </c>
      <c r="H25" s="4">
        <v>100</v>
      </c>
      <c r="I25" s="5">
        <v>4</v>
      </c>
      <c r="J25" s="5">
        <f t="shared" si="0"/>
        <v>6</v>
      </c>
      <c r="K25" s="5">
        <f t="shared" si="1"/>
        <v>30</v>
      </c>
      <c r="L25" s="5">
        <v>30</v>
      </c>
      <c r="M25" s="5">
        <f t="shared" si="2"/>
        <v>466</v>
      </c>
    </row>
    <row r="26" spans="1:13">
      <c r="A26" s="4">
        <v>23</v>
      </c>
      <c r="B26" s="4" t="s">
        <v>4</v>
      </c>
      <c r="C26" s="4" t="s">
        <v>90</v>
      </c>
      <c r="D26" s="7" t="s">
        <v>59</v>
      </c>
      <c r="E26" s="4" t="s">
        <v>57</v>
      </c>
      <c r="F26" s="4" t="s">
        <v>31</v>
      </c>
      <c r="G26" s="4">
        <v>3</v>
      </c>
      <c r="H26" s="4">
        <v>150</v>
      </c>
      <c r="I26" s="5">
        <f>VLOOKUP(E26,'[1]HARTEX RUBBER PVT.LTD.'!$C$6:$D$51,2,FALSE)</f>
        <v>2.2999999999999998</v>
      </c>
      <c r="J26" s="5">
        <f t="shared" si="0"/>
        <v>9</v>
      </c>
      <c r="K26" s="5">
        <f t="shared" si="1"/>
        <v>45</v>
      </c>
      <c r="L26" s="5">
        <v>30</v>
      </c>
      <c r="M26" s="5">
        <f t="shared" si="2"/>
        <v>429</v>
      </c>
    </row>
    <row r="27" spans="1:13">
      <c r="A27" s="4">
        <v>24</v>
      </c>
      <c r="B27" s="4" t="s">
        <v>4</v>
      </c>
      <c r="C27" s="4" t="s">
        <v>91</v>
      </c>
      <c r="D27" s="7" t="s">
        <v>59</v>
      </c>
      <c r="E27" s="4" t="s">
        <v>58</v>
      </c>
      <c r="F27" s="4" t="s">
        <v>32</v>
      </c>
      <c r="G27" s="4">
        <v>2</v>
      </c>
      <c r="H27" s="4">
        <v>70</v>
      </c>
      <c r="I27" s="5">
        <v>2</v>
      </c>
      <c r="J27" s="5">
        <f t="shared" si="0"/>
        <v>6</v>
      </c>
      <c r="K27" s="5">
        <f t="shared" si="1"/>
        <v>30</v>
      </c>
      <c r="L27" s="5">
        <v>30</v>
      </c>
      <c r="M27" s="5">
        <f t="shared" si="2"/>
        <v>206</v>
      </c>
    </row>
    <row r="28" spans="1:13" s="3" customFormat="1">
      <c r="A28" s="15" t="s">
        <v>67</v>
      </c>
      <c r="B28" s="16"/>
      <c r="C28" s="16"/>
      <c r="D28" s="16"/>
      <c r="E28" s="16"/>
      <c r="F28" s="16"/>
      <c r="G28" s="16"/>
      <c r="H28" s="16"/>
      <c r="I28" s="17"/>
      <c r="J28" s="17"/>
      <c r="K28" s="17"/>
      <c r="L28" s="18"/>
      <c r="M28" s="6">
        <f>SUM(M4:M27)</f>
        <v>14254</v>
      </c>
    </row>
    <row r="29" spans="1:13" s="3" customFormat="1" ht="30" customHeight="1">
      <c r="A29" s="8" t="s">
        <v>33</v>
      </c>
      <c r="B29" s="8"/>
      <c r="C29" s="8"/>
      <c r="D29" s="8"/>
      <c r="E29" s="8"/>
      <c r="F29" s="8"/>
      <c r="G29" s="8"/>
      <c r="H29" s="8"/>
      <c r="I29" s="9"/>
      <c r="J29" s="9"/>
      <c r="K29" s="9"/>
      <c r="L29" s="9"/>
      <c r="M29" s="9"/>
    </row>
    <row r="30" spans="1:13" s="3" customFormat="1" ht="30" customHeight="1">
      <c r="A30" s="8" t="s">
        <v>34</v>
      </c>
      <c r="B30" s="8"/>
      <c r="C30" s="8"/>
      <c r="D30" s="8"/>
      <c r="E30" s="8"/>
      <c r="F30" s="8"/>
      <c r="G30" s="8"/>
      <c r="H30" s="8"/>
      <c r="I30" s="9"/>
      <c r="J30" s="9"/>
      <c r="K30" s="9"/>
      <c r="L30" s="9"/>
      <c r="M30" s="9"/>
    </row>
  </sheetData>
  <sortState ref="B4:M27">
    <sortCondition ref="B4"/>
  </sortState>
  <mergeCells count="7">
    <mergeCell ref="A28:L28"/>
    <mergeCell ref="A29:M29"/>
    <mergeCell ref="A30:M30"/>
    <mergeCell ref="A1:I1"/>
    <mergeCell ref="A2:I2"/>
    <mergeCell ref="J1:M1"/>
    <mergeCell ref="J2:M2"/>
  </mergeCells>
  <conditionalFormatting sqref="C4:C27">
    <cfRule type="duplicateValues" dxfId="0" priority="1"/>
  </conditionalFormatting>
  <pageMargins left="0.2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2024-09-12T11:19:20Z</cp:lastPrinted>
  <dcterms:created xsi:type="dcterms:W3CDTF">2024-09-06T06:12:59Z</dcterms:created>
  <dcterms:modified xsi:type="dcterms:W3CDTF">2024-09-12T11:20:54Z</dcterms:modified>
</cp:coreProperties>
</file>