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M21" s="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K4"/>
  <c r="J4"/>
  <c r="M4" s="1"/>
  <c r="I13"/>
  <c r="M13" s="1"/>
  <c r="I14"/>
  <c r="M14" s="1"/>
  <c r="I15"/>
  <c r="M15" s="1"/>
  <c r="I16"/>
  <c r="M16" s="1"/>
  <c r="I17"/>
  <c r="M17" s="1"/>
  <c r="I18"/>
  <c r="M18" s="1"/>
  <c r="I19"/>
  <c r="M19" s="1"/>
  <c r="I20"/>
  <c r="M20" s="1"/>
  <c r="I22"/>
  <c r="M22" s="1"/>
  <c r="I23"/>
  <c r="M23" s="1"/>
  <c r="I24"/>
  <c r="M24" s="1"/>
  <c r="I25"/>
  <c r="M25" s="1"/>
  <c r="I26"/>
  <c r="M26" s="1"/>
  <c r="I27"/>
  <c r="M27" s="1"/>
  <c r="I28"/>
  <c r="M28" s="1"/>
  <c r="I29"/>
  <c r="M29" s="1"/>
  <c r="I30"/>
  <c r="M30" s="1"/>
  <c r="I31"/>
  <c r="M31" s="1"/>
  <c r="I32"/>
  <c r="M32" s="1"/>
  <c r="I5"/>
  <c r="M5" s="1"/>
  <c r="I6"/>
  <c r="M6" s="1"/>
  <c r="I7"/>
  <c r="M7" s="1"/>
  <c r="I8"/>
  <c r="M8" s="1"/>
  <c r="I9"/>
  <c r="M9" s="1"/>
  <c r="I10"/>
  <c r="M10" s="1"/>
  <c r="I11"/>
  <c r="M11" s="1"/>
  <c r="I12"/>
  <c r="M12" s="1"/>
  <c r="M33" l="1"/>
</calcChain>
</file>

<file path=xl/sharedStrings.xml><?xml version="1.0" encoding="utf-8"?>
<sst xmlns="http://schemas.openxmlformats.org/spreadsheetml/2006/main" count="164" uniqueCount="108">
  <si>
    <t>INVOICE
ATC LOGISTICS,,8984191006
GST No:21CHVPB1842D2ZQ</t>
  </si>
  <si>
    <t>DD</t>
  </si>
  <si>
    <t>02/5/2024</t>
  </si>
  <si>
    <t>3161</t>
  </si>
  <si>
    <t>31/5/2024</t>
  </si>
  <si>
    <t>185850</t>
  </si>
  <si>
    <t>775</t>
  </si>
  <si>
    <t>3207</t>
  </si>
  <si>
    <t>186000</t>
  </si>
  <si>
    <t>3203</t>
  </si>
  <si>
    <t>6007</t>
  </si>
  <si>
    <t>777</t>
  </si>
  <si>
    <t>30/5/2024</t>
  </si>
  <si>
    <t>5480/5481/5482</t>
  </si>
  <si>
    <t>28/5/2024</t>
  </si>
  <si>
    <t>306</t>
  </si>
  <si>
    <t>578</t>
  </si>
  <si>
    <t>394</t>
  </si>
  <si>
    <t>27/5/2024</t>
  </si>
  <si>
    <t>304</t>
  </si>
  <si>
    <t>24/5/2024</t>
  </si>
  <si>
    <t>137</t>
  </si>
  <si>
    <t>3188</t>
  </si>
  <si>
    <t>5140</t>
  </si>
  <si>
    <t>16/5/2024</t>
  </si>
  <si>
    <t>3174</t>
  </si>
  <si>
    <t>14/5/2024</t>
  </si>
  <si>
    <t>615</t>
  </si>
  <si>
    <t>3170</t>
  </si>
  <si>
    <t>3172</t>
  </si>
  <si>
    <t>4617</t>
  </si>
  <si>
    <t>11/5/2024</t>
  </si>
  <si>
    <t>4507</t>
  </si>
  <si>
    <t>10/5/2024</t>
  </si>
  <si>
    <t>3166</t>
  </si>
  <si>
    <t>07/5/2024</t>
  </si>
  <si>
    <t>3165</t>
  </si>
  <si>
    <t>3162</t>
  </si>
  <si>
    <t>3156</t>
  </si>
  <si>
    <t>3158</t>
  </si>
  <si>
    <t>5374</t>
  </si>
  <si>
    <t>5143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</si>
  <si>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</si>
  <si>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</si>
  <si>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</si>
  <si>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</si>
  <si>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</si>
  <si>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</si>
  <si>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</si>
  <si>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PANIKOILI</t>
  </si>
  <si>
    <t>BARIPADA</t>
  </si>
  <si>
    <t>JUNAGARH</t>
  </si>
  <si>
    <t>KOTPAD</t>
  </si>
  <si>
    <t>PURI</t>
  </si>
  <si>
    <t>ROURKELA</t>
  </si>
  <si>
    <t>BALASORE</t>
  </si>
  <si>
    <t>KALAPATHAR</t>
  </si>
  <si>
    <t>DHENKANAL</t>
  </si>
  <si>
    <t>GUNUPUR</t>
  </si>
  <si>
    <t>DHAMANAHANDI</t>
  </si>
  <si>
    <t>SAMBALPUR</t>
  </si>
  <si>
    <t>BINKA</t>
  </si>
  <si>
    <t xml:space="preserve">PARALAKHEMUNDI </t>
  </si>
  <si>
    <t>DUBURI</t>
  </si>
  <si>
    <t>RAYAGADA</t>
  </si>
  <si>
    <t>BARAGARH</t>
  </si>
  <si>
    <t>PARADEEP</t>
  </si>
  <si>
    <t>BHADRAK</t>
  </si>
  <si>
    <t>CTC</t>
  </si>
  <si>
    <t>INV NO</t>
  </si>
  <si>
    <t>CASE</t>
  </si>
  <si>
    <t>WEIGHT</t>
  </si>
  <si>
    <t>RATE</t>
  </si>
  <si>
    <t>HAM</t>
  </si>
  <si>
    <t>LR</t>
  </si>
  <si>
    <t>AMOUNT</t>
  </si>
  <si>
    <t xml:space="preserve">HARTEX RUBBER PVT LTD
Address:JAGATPUR PLOT NO-1047/1151,KHAIRA THANA-TANGI JAGATPUR,,7978949736
GST No:21AABCK1284C1Z7
</t>
  </si>
  <si>
    <t>(RUPEES TWELVE THOUSAND FOUR HUNDRED FOURTY SEVEN ONLY)</t>
  </si>
  <si>
    <t xml:space="preserve">Bill Date:31/05/2024
Bill #:Inv-1058/24-25
Total Amount:12447.00
</t>
  </si>
  <si>
    <t>JAA/00396</t>
  </si>
  <si>
    <t>JAA/00394</t>
  </si>
  <si>
    <t>JAA/00393</t>
  </si>
  <si>
    <t>JAA/00492</t>
  </si>
  <si>
    <t>JAA/00486</t>
  </si>
  <si>
    <t>JAA/00539</t>
  </si>
  <si>
    <t>JAA/00546</t>
  </si>
  <si>
    <t>JAA/00578</t>
  </si>
  <si>
    <t>JAA/00572</t>
  </si>
  <si>
    <t>JAA/00567</t>
  </si>
  <si>
    <t>JAA/00566</t>
  </si>
  <si>
    <t>JAA/00615</t>
  </si>
  <si>
    <t>JAA/00694</t>
  </si>
  <si>
    <t>JAA/00699</t>
  </si>
  <si>
    <t>JAA/00697</t>
  </si>
  <si>
    <t>JAA/00747</t>
  </si>
  <si>
    <t>JAA/00746</t>
  </si>
  <si>
    <t>JAA/00748</t>
  </si>
  <si>
    <t>JAA/00730</t>
  </si>
  <si>
    <t>JAA/00720</t>
  </si>
  <si>
    <t>JAA/00749</t>
  </si>
  <si>
    <t>JAA/00745</t>
  </si>
  <si>
    <t>JAA/00817</t>
  </si>
  <si>
    <t>JAA/00807</t>
  </si>
  <si>
    <t>JAA/00800</t>
  </si>
  <si>
    <t>JAA/00795</t>
  </si>
  <si>
    <t>JAA/00789</t>
  </si>
  <si>
    <t>JAA/00785</t>
  </si>
  <si>
    <t>JAA/00782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</si>
</sst>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66675</xdr:rowOff>
    </xdr:from>
    <xdr:to>
      <xdr:col>7</xdr:col>
      <xdr:colOff>476251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66675"/>
          <a:ext cx="4162426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4-25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SAMBALPUR</v>
          </cell>
          <cell r="D6">
            <v>2.2999999999999998</v>
          </cell>
        </row>
        <row r="7">
          <cell r="C7" t="str">
            <v>JHARSUGUDA</v>
          </cell>
          <cell r="D7">
            <v>2.2999999999999998</v>
          </cell>
        </row>
        <row r="8">
          <cell r="C8" t="str">
            <v>BALASORE</v>
          </cell>
          <cell r="D8">
            <v>2</v>
          </cell>
        </row>
        <row r="9">
          <cell r="C9" t="str">
            <v>BALUGAON</v>
          </cell>
        </row>
        <row r="10">
          <cell r="C10" t="str">
            <v>BARAGARH</v>
          </cell>
          <cell r="D10">
            <v>2.6</v>
          </cell>
        </row>
        <row r="11">
          <cell r="C11" t="str">
            <v>BARIPADA</v>
          </cell>
          <cell r="D11">
            <v>2.2999999999999998</v>
          </cell>
        </row>
        <row r="12">
          <cell r="C12" t="str">
            <v>BERHAMPUR</v>
          </cell>
        </row>
        <row r="13">
          <cell r="C13" t="str">
            <v>BHADRAK</v>
          </cell>
          <cell r="D13">
            <v>2</v>
          </cell>
        </row>
        <row r="14">
          <cell r="C14" t="str">
            <v>BHANJANAGAR</v>
          </cell>
        </row>
        <row r="15">
          <cell r="C15" t="str">
            <v>BHABANIPATNA</v>
          </cell>
        </row>
        <row r="16">
          <cell r="C16" t="str">
            <v>BOLANGIR</v>
          </cell>
          <cell r="D16">
            <v>2.6</v>
          </cell>
        </row>
        <row r="17">
          <cell r="C17" t="str">
            <v>CHHATRAPUR</v>
          </cell>
        </row>
        <row r="18">
          <cell r="C18" t="str">
            <v>DHARMAGARH</v>
          </cell>
        </row>
        <row r="19">
          <cell r="C19" t="str">
            <v>DHENKANAL</v>
          </cell>
          <cell r="D19">
            <v>2</v>
          </cell>
        </row>
        <row r="20">
          <cell r="C20" t="str">
            <v>JEYPORE</v>
          </cell>
          <cell r="D20">
            <v>3.5</v>
          </cell>
        </row>
        <row r="21">
          <cell r="C21" t="str">
            <v>JUNAGARH</v>
          </cell>
          <cell r="D21">
            <v>3</v>
          </cell>
        </row>
        <row r="22">
          <cell r="C22" t="str">
            <v>KANTABANJI</v>
          </cell>
          <cell r="D22">
            <v>3</v>
          </cell>
        </row>
        <row r="23">
          <cell r="C23" t="str">
            <v>KORAPUT</v>
          </cell>
        </row>
        <row r="24">
          <cell r="C24" t="str">
            <v>NABARANGPUR</v>
          </cell>
          <cell r="D24">
            <v>4</v>
          </cell>
        </row>
        <row r="25">
          <cell r="C25" t="str">
            <v>RAIRANGPUR</v>
          </cell>
          <cell r="D25">
            <v>3</v>
          </cell>
        </row>
        <row r="26">
          <cell r="C26" t="str">
            <v>RAJGANGPUR</v>
          </cell>
        </row>
        <row r="27">
          <cell r="C27" t="str">
            <v>RAYAGADA</v>
          </cell>
          <cell r="D27">
            <v>3</v>
          </cell>
        </row>
        <row r="28">
          <cell r="C28" t="str">
            <v>ROURKELA</v>
          </cell>
          <cell r="D28">
            <v>2.2999999999999998</v>
          </cell>
        </row>
        <row r="29">
          <cell r="C29" t="str">
            <v>SIMILIGUDA</v>
          </cell>
        </row>
        <row r="30">
          <cell r="C30" t="str">
            <v>TALCHER</v>
          </cell>
          <cell r="D30">
            <v>2</v>
          </cell>
        </row>
        <row r="31">
          <cell r="C31" t="str">
            <v>BINKA</v>
          </cell>
          <cell r="D31">
            <v>3</v>
          </cell>
        </row>
        <row r="32">
          <cell r="C32" t="str">
            <v>ULUNDA</v>
          </cell>
          <cell r="D32">
            <v>3.5</v>
          </cell>
        </row>
        <row r="33">
          <cell r="C33" t="str">
            <v>KOTPAD</v>
          </cell>
          <cell r="D33">
            <v>4.5</v>
          </cell>
        </row>
        <row r="34">
          <cell r="C34" t="str">
            <v>UMERKOTE</v>
          </cell>
          <cell r="D34">
            <v>4.5</v>
          </cell>
        </row>
        <row r="35">
          <cell r="C35" t="str">
            <v>KESINGA</v>
          </cell>
          <cell r="D35">
            <v>3.5</v>
          </cell>
        </row>
        <row r="36">
          <cell r="C36" t="str">
            <v>DHAMANAHANDI</v>
          </cell>
          <cell r="D36">
            <v>4.5</v>
          </cell>
        </row>
        <row r="37">
          <cell r="C37" t="str">
            <v>BANKI</v>
          </cell>
          <cell r="D37">
            <v>2</v>
          </cell>
        </row>
        <row r="38">
          <cell r="C38" t="str">
            <v>PARJANG</v>
          </cell>
          <cell r="D38">
            <v>2.75</v>
          </cell>
        </row>
        <row r="39">
          <cell r="C39" t="str">
            <v>DUBURI</v>
          </cell>
          <cell r="D39">
            <v>2</v>
          </cell>
        </row>
        <row r="40">
          <cell r="C40" t="str">
            <v>PURI</v>
          </cell>
          <cell r="D40">
            <v>2</v>
          </cell>
        </row>
        <row r="41">
          <cell r="C41" t="str">
            <v>KALAPATHAR</v>
          </cell>
          <cell r="D41">
            <v>2</v>
          </cell>
        </row>
        <row r="42">
          <cell r="C42" t="str">
            <v>GUNUPUR</v>
          </cell>
          <cell r="D42">
            <v>4</v>
          </cell>
        </row>
        <row r="43">
          <cell r="C43" t="str">
            <v>JAJPUR ROAD</v>
          </cell>
          <cell r="D43">
            <v>2</v>
          </cell>
        </row>
        <row r="44">
          <cell r="C44" t="str">
            <v>PARALAKHEMUNDI</v>
          </cell>
          <cell r="D44">
            <v>4</v>
          </cell>
        </row>
        <row r="45">
          <cell r="C45" t="str">
            <v>BHUBANESWAR</v>
          </cell>
          <cell r="D45">
            <v>1.75</v>
          </cell>
        </row>
        <row r="46">
          <cell r="C46" t="str">
            <v>RAJ SUNAKHALA</v>
          </cell>
          <cell r="D46">
            <v>2</v>
          </cell>
        </row>
        <row r="47">
          <cell r="C47" t="str">
            <v>MALKANGIRI</v>
          </cell>
          <cell r="D47">
            <v>4.5</v>
          </cell>
        </row>
        <row r="48">
          <cell r="C48" t="str">
            <v>BISOI</v>
          </cell>
          <cell r="D48">
            <v>3</v>
          </cell>
        </row>
        <row r="49">
          <cell r="C49" t="str">
            <v>TITILAGARH</v>
          </cell>
          <cell r="D49">
            <v>4</v>
          </cell>
        </row>
        <row r="50">
          <cell r="C50" t="str">
            <v>BALICHANDRAPUR</v>
          </cell>
          <cell r="D50">
            <v>2</v>
          </cell>
        </row>
        <row r="51">
          <cell r="C51" t="str">
            <v>PARADEEP</v>
          </cell>
          <cell r="D51">
            <v>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topLeftCell="A19" workbookViewId="0">
      <selection activeCell="C3" sqref="C1:C1048576"/>
    </sheetView>
  </sheetViews>
  <sheetFormatPr defaultRowHeight="15"/>
  <cols>
    <col min="1" max="1" width="4" style="1" bestFit="1" customWidth="1"/>
    <col min="2" max="2" width="9.7109375" style="1" bestFit="1" customWidth="1"/>
    <col min="3" max="3" width="10.140625" style="1" bestFit="1" customWidth="1"/>
    <col min="4" max="4" width="5.7109375" style="1" bestFit="1" customWidth="1"/>
    <col min="5" max="5" width="18" style="1" bestFit="1" customWidth="1"/>
    <col min="6" max="6" width="9" style="1" customWidth="1"/>
    <col min="7" max="7" width="5.5703125" style="1" bestFit="1" customWidth="1"/>
    <col min="8" max="8" width="8.42578125" style="1" bestFit="1" customWidth="1"/>
    <col min="9" max="9" width="5.5703125" style="2" bestFit="1" customWidth="1"/>
    <col min="10" max="10" width="6.85546875" style="2" bestFit="1" customWidth="1"/>
    <col min="11" max="11" width="7.5703125" style="2" bestFit="1" customWidth="1"/>
    <col min="12" max="12" width="6.85546875" style="2" bestFit="1" customWidth="1"/>
    <col min="13" max="13" width="12.28515625" style="2" bestFit="1" customWidth="1"/>
    <col min="14" max="14" width="9.140625" style="1" customWidth="1"/>
    <col min="15" max="16384" width="9.140625" style="1"/>
  </cols>
  <sheetData>
    <row r="1" spans="1:13" ht="90" customHeight="1">
      <c r="A1" s="16"/>
      <c r="B1" s="17"/>
      <c r="C1" s="17"/>
      <c r="D1" s="17"/>
      <c r="E1" s="17"/>
      <c r="F1" s="17"/>
      <c r="G1" s="17"/>
      <c r="H1" s="17"/>
      <c r="I1" s="18"/>
      <c r="J1" s="19" t="s">
        <v>0</v>
      </c>
      <c r="K1" s="19"/>
      <c r="L1" s="19"/>
      <c r="M1" s="19"/>
    </row>
    <row r="2" spans="1:13" ht="68.25" customHeight="1">
      <c r="A2" s="16" t="s">
        <v>76</v>
      </c>
      <c r="B2" s="17"/>
      <c r="C2" s="17"/>
      <c r="D2" s="17"/>
      <c r="E2" s="17"/>
      <c r="F2" s="17"/>
      <c r="G2" s="17"/>
      <c r="H2" s="17"/>
      <c r="I2" s="18"/>
      <c r="J2" s="19" t="s">
        <v>78</v>
      </c>
      <c r="K2" s="19"/>
      <c r="L2" s="19"/>
      <c r="M2" s="19"/>
    </row>
    <row r="3" spans="1:13" s="3" customFormat="1">
      <c r="A3" s="5" t="s">
        <v>44</v>
      </c>
      <c r="B3" s="5" t="s">
        <v>45</v>
      </c>
      <c r="C3" s="5" t="s">
        <v>46</v>
      </c>
      <c r="D3" s="9" t="s">
        <v>47</v>
      </c>
      <c r="E3" s="5" t="s">
        <v>48</v>
      </c>
      <c r="F3" s="5" t="s">
        <v>69</v>
      </c>
      <c r="G3" s="5" t="s">
        <v>70</v>
      </c>
      <c r="H3" s="5" t="s">
        <v>71</v>
      </c>
      <c r="I3" s="7" t="s">
        <v>72</v>
      </c>
      <c r="J3" s="7" t="s">
        <v>73</v>
      </c>
      <c r="K3" s="7" t="s">
        <v>1</v>
      </c>
      <c r="L3" s="7" t="s">
        <v>74</v>
      </c>
      <c r="M3" s="7" t="s">
        <v>75</v>
      </c>
    </row>
    <row r="4" spans="1:13">
      <c r="A4" s="4">
        <v>1</v>
      </c>
      <c r="B4" s="4" t="s">
        <v>2</v>
      </c>
      <c r="C4" s="4" t="s">
        <v>79</v>
      </c>
      <c r="D4" s="8" t="s">
        <v>68</v>
      </c>
      <c r="E4" s="4" t="s">
        <v>49</v>
      </c>
      <c r="F4" s="4" t="s">
        <v>3</v>
      </c>
      <c r="G4" s="4">
        <v>1</v>
      </c>
      <c r="H4" s="4">
        <v>50</v>
      </c>
      <c r="I4" s="6">
        <v>2</v>
      </c>
      <c r="J4" s="6">
        <f>G4*2</f>
        <v>2</v>
      </c>
      <c r="K4" s="6">
        <f>G4*15</f>
        <v>15</v>
      </c>
      <c r="L4" s="6">
        <v>30</v>
      </c>
      <c r="M4" s="6">
        <f>H4*I4+J4+K4+L4</f>
        <v>147</v>
      </c>
    </row>
    <row r="5" spans="1:13">
      <c r="A5" s="4">
        <v>2</v>
      </c>
      <c r="B5" s="4" t="s">
        <v>2</v>
      </c>
      <c r="C5" s="4" t="s">
        <v>80</v>
      </c>
      <c r="D5" s="8" t="s">
        <v>68</v>
      </c>
      <c r="E5" s="4" t="s">
        <v>50</v>
      </c>
      <c r="F5" s="4" t="s">
        <v>38</v>
      </c>
      <c r="G5" s="4">
        <v>2</v>
      </c>
      <c r="H5" s="4">
        <v>100</v>
      </c>
      <c r="I5" s="6">
        <f>VLOOKUP(E5,'[1]HARTEX RUBBER PVT.LTD.'!$C$6:$D$51,2,FALSE)</f>
        <v>2.2999999999999998</v>
      </c>
      <c r="J5" s="6">
        <f t="shared" ref="J5:J32" si="0">G5*2</f>
        <v>4</v>
      </c>
      <c r="K5" s="6">
        <f t="shared" ref="K5:K32" si="1">G5*15</f>
        <v>30</v>
      </c>
      <c r="L5" s="6">
        <v>30</v>
      </c>
      <c r="M5" s="6">
        <f t="shared" ref="M5:M32" si="2">H5*I5+J5+K5+L5</f>
        <v>294</v>
      </c>
    </row>
    <row r="6" spans="1:13">
      <c r="A6" s="4">
        <v>3</v>
      </c>
      <c r="B6" s="4" t="s">
        <v>2</v>
      </c>
      <c r="C6" s="4" t="s">
        <v>81</v>
      </c>
      <c r="D6" s="8" t="s">
        <v>68</v>
      </c>
      <c r="E6" s="4" t="s">
        <v>51</v>
      </c>
      <c r="F6" s="4" t="s">
        <v>39</v>
      </c>
      <c r="G6" s="4">
        <v>2</v>
      </c>
      <c r="H6" s="4">
        <v>100</v>
      </c>
      <c r="I6" s="6">
        <f>VLOOKUP(E6,'[1]HARTEX RUBBER PVT.LTD.'!$C$6:$D$51,2,FALSE)</f>
        <v>3</v>
      </c>
      <c r="J6" s="6">
        <f t="shared" si="0"/>
        <v>4</v>
      </c>
      <c r="K6" s="6">
        <f t="shared" si="1"/>
        <v>30</v>
      </c>
      <c r="L6" s="6">
        <v>30</v>
      </c>
      <c r="M6" s="6">
        <f t="shared" si="2"/>
        <v>364</v>
      </c>
    </row>
    <row r="7" spans="1:13">
      <c r="A7" s="4">
        <v>4</v>
      </c>
      <c r="B7" s="4" t="s">
        <v>35</v>
      </c>
      <c r="C7" s="4" t="s">
        <v>82</v>
      </c>
      <c r="D7" s="8" t="s">
        <v>68</v>
      </c>
      <c r="E7" s="4" t="s">
        <v>52</v>
      </c>
      <c r="F7" s="4" t="s">
        <v>36</v>
      </c>
      <c r="G7" s="4">
        <v>2</v>
      </c>
      <c r="H7" s="4">
        <v>100</v>
      </c>
      <c r="I7" s="6">
        <f>VLOOKUP(E7,'[1]HARTEX RUBBER PVT.LTD.'!$C$6:$D$51,2,FALSE)</f>
        <v>4.5</v>
      </c>
      <c r="J7" s="6">
        <f t="shared" si="0"/>
        <v>4</v>
      </c>
      <c r="K7" s="6">
        <f t="shared" si="1"/>
        <v>30</v>
      </c>
      <c r="L7" s="6">
        <v>30</v>
      </c>
      <c r="M7" s="6">
        <f t="shared" si="2"/>
        <v>514</v>
      </c>
    </row>
    <row r="8" spans="1:13">
      <c r="A8" s="4">
        <v>5</v>
      </c>
      <c r="B8" s="4" t="s">
        <v>35</v>
      </c>
      <c r="C8" s="4" t="s">
        <v>83</v>
      </c>
      <c r="D8" s="8" t="s">
        <v>68</v>
      </c>
      <c r="E8" s="4" t="s">
        <v>53</v>
      </c>
      <c r="F8" s="4" t="s">
        <v>37</v>
      </c>
      <c r="G8" s="4">
        <v>2</v>
      </c>
      <c r="H8" s="4">
        <v>100</v>
      </c>
      <c r="I8" s="6">
        <f>VLOOKUP(E8,'[1]HARTEX RUBBER PVT.LTD.'!$C$6:$D$51,2,FALSE)</f>
        <v>2</v>
      </c>
      <c r="J8" s="6">
        <f t="shared" si="0"/>
        <v>4</v>
      </c>
      <c r="K8" s="6">
        <f t="shared" si="1"/>
        <v>30</v>
      </c>
      <c r="L8" s="6">
        <v>30</v>
      </c>
      <c r="M8" s="6">
        <f t="shared" si="2"/>
        <v>264</v>
      </c>
    </row>
    <row r="9" spans="1:13">
      <c r="A9" s="4">
        <v>6</v>
      </c>
      <c r="B9" s="4" t="s">
        <v>33</v>
      </c>
      <c r="C9" s="4" t="s">
        <v>84</v>
      </c>
      <c r="D9" s="8" t="s">
        <v>68</v>
      </c>
      <c r="E9" s="4" t="s">
        <v>54</v>
      </c>
      <c r="F9" s="4" t="s">
        <v>34</v>
      </c>
      <c r="G9" s="4">
        <v>2</v>
      </c>
      <c r="H9" s="4">
        <v>100</v>
      </c>
      <c r="I9" s="6">
        <f>VLOOKUP(E9,'[1]HARTEX RUBBER PVT.LTD.'!$C$6:$D$51,2,FALSE)</f>
        <v>2.2999999999999998</v>
      </c>
      <c r="J9" s="6">
        <f t="shared" si="0"/>
        <v>4</v>
      </c>
      <c r="K9" s="6">
        <f t="shared" si="1"/>
        <v>30</v>
      </c>
      <c r="L9" s="6">
        <v>30</v>
      </c>
      <c r="M9" s="6">
        <f t="shared" si="2"/>
        <v>294</v>
      </c>
    </row>
    <row r="10" spans="1:13">
      <c r="A10" s="4">
        <v>7</v>
      </c>
      <c r="B10" s="4" t="s">
        <v>31</v>
      </c>
      <c r="C10" s="4" t="s">
        <v>85</v>
      </c>
      <c r="D10" s="8" t="s">
        <v>68</v>
      </c>
      <c r="E10" s="4" t="s">
        <v>55</v>
      </c>
      <c r="F10" s="4" t="s">
        <v>32</v>
      </c>
      <c r="G10" s="4">
        <v>3</v>
      </c>
      <c r="H10" s="4">
        <v>120</v>
      </c>
      <c r="I10" s="6">
        <f>VLOOKUP(E10,'[1]HARTEX RUBBER PVT.LTD.'!$C$6:$D$51,2,FALSE)</f>
        <v>2</v>
      </c>
      <c r="J10" s="6">
        <f t="shared" si="0"/>
        <v>6</v>
      </c>
      <c r="K10" s="6">
        <f t="shared" si="1"/>
        <v>45</v>
      </c>
      <c r="L10" s="6">
        <v>30</v>
      </c>
      <c r="M10" s="6">
        <f t="shared" si="2"/>
        <v>321</v>
      </c>
    </row>
    <row r="11" spans="1:13">
      <c r="A11" s="4">
        <v>8</v>
      </c>
      <c r="B11" s="4" t="s">
        <v>26</v>
      </c>
      <c r="C11" s="4" t="s">
        <v>86</v>
      </c>
      <c r="D11" s="8" t="s">
        <v>68</v>
      </c>
      <c r="E11" s="4" t="s">
        <v>55</v>
      </c>
      <c r="F11" s="4" t="s">
        <v>27</v>
      </c>
      <c r="G11" s="4">
        <v>3</v>
      </c>
      <c r="H11" s="4">
        <v>150</v>
      </c>
      <c r="I11" s="6">
        <f>VLOOKUP(E11,'[1]HARTEX RUBBER PVT.LTD.'!$C$6:$D$51,2,FALSE)</f>
        <v>2</v>
      </c>
      <c r="J11" s="6">
        <f t="shared" si="0"/>
        <v>6</v>
      </c>
      <c r="K11" s="6">
        <f t="shared" si="1"/>
        <v>45</v>
      </c>
      <c r="L11" s="6">
        <v>30</v>
      </c>
      <c r="M11" s="6">
        <f t="shared" si="2"/>
        <v>381</v>
      </c>
    </row>
    <row r="12" spans="1:13">
      <c r="A12" s="4">
        <v>9</v>
      </c>
      <c r="B12" s="4" t="s">
        <v>26</v>
      </c>
      <c r="C12" s="4" t="s">
        <v>87</v>
      </c>
      <c r="D12" s="8" t="s">
        <v>68</v>
      </c>
      <c r="E12" s="4" t="s">
        <v>56</v>
      </c>
      <c r="F12" s="4" t="s">
        <v>28</v>
      </c>
      <c r="G12" s="4">
        <v>2</v>
      </c>
      <c r="H12" s="4">
        <v>100</v>
      </c>
      <c r="I12" s="6">
        <f>VLOOKUP(E12,'[1]HARTEX RUBBER PVT.LTD.'!$C$6:$D$51,2,FALSE)</f>
        <v>2</v>
      </c>
      <c r="J12" s="6">
        <f t="shared" si="0"/>
        <v>4</v>
      </c>
      <c r="K12" s="6">
        <f t="shared" si="1"/>
        <v>30</v>
      </c>
      <c r="L12" s="6">
        <v>30</v>
      </c>
      <c r="M12" s="6">
        <f t="shared" si="2"/>
        <v>264</v>
      </c>
    </row>
    <row r="13" spans="1:13">
      <c r="A13" s="4">
        <v>10</v>
      </c>
      <c r="B13" s="4" t="s">
        <v>26</v>
      </c>
      <c r="C13" s="4" t="s">
        <v>88</v>
      </c>
      <c r="D13" s="8" t="s">
        <v>68</v>
      </c>
      <c r="E13" s="4" t="s">
        <v>57</v>
      </c>
      <c r="F13" s="4" t="s">
        <v>29</v>
      </c>
      <c r="G13" s="4">
        <v>4</v>
      </c>
      <c r="H13" s="4">
        <v>120</v>
      </c>
      <c r="I13" s="6">
        <f>VLOOKUP(E13,'[1]HARTEX RUBBER PVT.LTD.'!$C$6:$D$51,2,FALSE)</f>
        <v>2</v>
      </c>
      <c r="J13" s="6">
        <f t="shared" si="0"/>
        <v>8</v>
      </c>
      <c r="K13" s="6">
        <f t="shared" si="1"/>
        <v>60</v>
      </c>
      <c r="L13" s="6">
        <v>30</v>
      </c>
      <c r="M13" s="6">
        <f t="shared" si="2"/>
        <v>338</v>
      </c>
    </row>
    <row r="14" spans="1:13">
      <c r="A14" s="4">
        <v>11</v>
      </c>
      <c r="B14" s="4" t="s">
        <v>26</v>
      </c>
      <c r="C14" s="4" t="s">
        <v>89</v>
      </c>
      <c r="D14" s="8" t="s">
        <v>68</v>
      </c>
      <c r="E14" s="4" t="s">
        <v>52</v>
      </c>
      <c r="F14" s="4" t="s">
        <v>30</v>
      </c>
      <c r="G14" s="4">
        <v>3</v>
      </c>
      <c r="H14" s="4">
        <v>150</v>
      </c>
      <c r="I14" s="6">
        <f>VLOOKUP(E14,'[1]HARTEX RUBBER PVT.LTD.'!$C$6:$D$51,2,FALSE)</f>
        <v>4.5</v>
      </c>
      <c r="J14" s="6">
        <f t="shared" si="0"/>
        <v>6</v>
      </c>
      <c r="K14" s="6">
        <f t="shared" si="1"/>
        <v>45</v>
      </c>
      <c r="L14" s="6">
        <v>30</v>
      </c>
      <c r="M14" s="6">
        <f t="shared" si="2"/>
        <v>756</v>
      </c>
    </row>
    <row r="15" spans="1:13">
      <c r="A15" s="4">
        <v>12</v>
      </c>
      <c r="B15" s="4" t="s">
        <v>24</v>
      </c>
      <c r="C15" s="4" t="s">
        <v>90</v>
      </c>
      <c r="D15" s="8" t="s">
        <v>68</v>
      </c>
      <c r="E15" s="4" t="s">
        <v>55</v>
      </c>
      <c r="F15" s="4" t="s">
        <v>25</v>
      </c>
      <c r="G15" s="4">
        <v>8</v>
      </c>
      <c r="H15" s="4">
        <v>350</v>
      </c>
      <c r="I15" s="6">
        <f>VLOOKUP(E15,'[1]HARTEX RUBBER PVT.LTD.'!$C$6:$D$51,2,FALSE)</f>
        <v>2</v>
      </c>
      <c r="J15" s="6">
        <f t="shared" si="0"/>
        <v>16</v>
      </c>
      <c r="K15" s="6">
        <f t="shared" si="1"/>
        <v>120</v>
      </c>
      <c r="L15" s="6">
        <v>30</v>
      </c>
      <c r="M15" s="6">
        <f t="shared" si="2"/>
        <v>866</v>
      </c>
    </row>
    <row r="16" spans="1:13">
      <c r="A16" s="4">
        <v>13</v>
      </c>
      <c r="B16" s="4" t="s">
        <v>20</v>
      </c>
      <c r="C16" s="4" t="s">
        <v>91</v>
      </c>
      <c r="D16" s="8" t="s">
        <v>68</v>
      </c>
      <c r="E16" s="4" t="s">
        <v>50</v>
      </c>
      <c r="F16" s="4" t="s">
        <v>21</v>
      </c>
      <c r="G16" s="4">
        <v>3</v>
      </c>
      <c r="H16" s="4">
        <v>150</v>
      </c>
      <c r="I16" s="6">
        <f>VLOOKUP(E16,'[1]HARTEX RUBBER PVT.LTD.'!$C$6:$D$51,2,FALSE)</f>
        <v>2.2999999999999998</v>
      </c>
      <c r="J16" s="6">
        <f t="shared" si="0"/>
        <v>6</v>
      </c>
      <c r="K16" s="6">
        <f t="shared" si="1"/>
        <v>45</v>
      </c>
      <c r="L16" s="6">
        <v>30</v>
      </c>
      <c r="M16" s="6">
        <f t="shared" si="2"/>
        <v>426</v>
      </c>
    </row>
    <row r="17" spans="1:13">
      <c r="A17" s="4">
        <v>14</v>
      </c>
      <c r="B17" s="4" t="s">
        <v>20</v>
      </c>
      <c r="C17" s="4" t="s">
        <v>92</v>
      </c>
      <c r="D17" s="8" t="s">
        <v>68</v>
      </c>
      <c r="E17" s="4" t="s">
        <v>58</v>
      </c>
      <c r="F17" s="4" t="s">
        <v>23</v>
      </c>
      <c r="G17" s="4">
        <v>3</v>
      </c>
      <c r="H17" s="4">
        <v>120</v>
      </c>
      <c r="I17" s="6">
        <f>VLOOKUP(E17,'[1]HARTEX RUBBER PVT.LTD.'!$C$6:$D$51,2,FALSE)</f>
        <v>4</v>
      </c>
      <c r="J17" s="6">
        <f t="shared" si="0"/>
        <v>6</v>
      </c>
      <c r="K17" s="6">
        <f t="shared" si="1"/>
        <v>45</v>
      </c>
      <c r="L17" s="6">
        <v>30</v>
      </c>
      <c r="M17" s="6">
        <f t="shared" si="2"/>
        <v>561</v>
      </c>
    </row>
    <row r="18" spans="1:13">
      <c r="A18" s="4">
        <v>15</v>
      </c>
      <c r="B18" s="4" t="s">
        <v>20</v>
      </c>
      <c r="C18" s="4" t="s">
        <v>93</v>
      </c>
      <c r="D18" s="8" t="s">
        <v>68</v>
      </c>
      <c r="E18" s="4" t="s">
        <v>59</v>
      </c>
      <c r="F18" s="4" t="s">
        <v>41</v>
      </c>
      <c r="G18" s="4">
        <v>2</v>
      </c>
      <c r="H18" s="4">
        <v>100</v>
      </c>
      <c r="I18" s="6">
        <f>VLOOKUP(E18,'[1]HARTEX RUBBER PVT.LTD.'!$C$6:$D$51,2,FALSE)</f>
        <v>4.5</v>
      </c>
      <c r="J18" s="6">
        <f t="shared" si="0"/>
        <v>4</v>
      </c>
      <c r="K18" s="6">
        <f t="shared" si="1"/>
        <v>30</v>
      </c>
      <c r="L18" s="6">
        <v>30</v>
      </c>
      <c r="M18" s="6">
        <f t="shared" si="2"/>
        <v>514</v>
      </c>
    </row>
    <row r="19" spans="1:13">
      <c r="A19" s="4">
        <v>16</v>
      </c>
      <c r="B19" s="4" t="s">
        <v>18</v>
      </c>
      <c r="C19" s="4" t="s">
        <v>94</v>
      </c>
      <c r="D19" s="8" t="s">
        <v>68</v>
      </c>
      <c r="E19" s="4" t="s">
        <v>60</v>
      </c>
      <c r="F19" s="4" t="s">
        <v>19</v>
      </c>
      <c r="G19" s="4">
        <v>6</v>
      </c>
      <c r="H19" s="4">
        <v>250</v>
      </c>
      <c r="I19" s="6">
        <f>VLOOKUP(E19,'[1]HARTEX RUBBER PVT.LTD.'!$C$6:$D$51,2,FALSE)</f>
        <v>2.2999999999999998</v>
      </c>
      <c r="J19" s="6">
        <f t="shared" si="0"/>
        <v>12</v>
      </c>
      <c r="K19" s="6">
        <f t="shared" si="1"/>
        <v>90</v>
      </c>
      <c r="L19" s="6">
        <v>30</v>
      </c>
      <c r="M19" s="6">
        <f t="shared" si="2"/>
        <v>707</v>
      </c>
    </row>
    <row r="20" spans="1:13">
      <c r="A20" s="4">
        <v>17</v>
      </c>
      <c r="B20" s="4" t="s">
        <v>14</v>
      </c>
      <c r="C20" s="4" t="s">
        <v>95</v>
      </c>
      <c r="D20" s="8" t="s">
        <v>68</v>
      </c>
      <c r="E20" s="4" t="s">
        <v>61</v>
      </c>
      <c r="F20" s="4" t="s">
        <v>15</v>
      </c>
      <c r="G20" s="4">
        <v>6</v>
      </c>
      <c r="H20" s="4">
        <v>300</v>
      </c>
      <c r="I20" s="6">
        <f>VLOOKUP(E20,'[1]HARTEX RUBBER PVT.LTD.'!$C$6:$D$51,2,FALSE)</f>
        <v>3</v>
      </c>
      <c r="J20" s="6">
        <f t="shared" si="0"/>
        <v>12</v>
      </c>
      <c r="K20" s="6">
        <f t="shared" si="1"/>
        <v>90</v>
      </c>
      <c r="L20" s="6">
        <v>30</v>
      </c>
      <c r="M20" s="6">
        <f t="shared" si="2"/>
        <v>1032</v>
      </c>
    </row>
    <row r="21" spans="1:13">
      <c r="A21" s="4">
        <v>18</v>
      </c>
      <c r="B21" s="4" t="s">
        <v>14</v>
      </c>
      <c r="C21" s="4" t="s">
        <v>96</v>
      </c>
      <c r="D21" s="8" t="s">
        <v>68</v>
      </c>
      <c r="E21" s="4" t="s">
        <v>62</v>
      </c>
      <c r="F21" s="4" t="s">
        <v>17</v>
      </c>
      <c r="G21" s="4">
        <v>2</v>
      </c>
      <c r="H21" s="4">
        <v>100</v>
      </c>
      <c r="I21" s="6">
        <v>4</v>
      </c>
      <c r="J21" s="6">
        <f t="shared" si="0"/>
        <v>4</v>
      </c>
      <c r="K21" s="6">
        <f t="shared" si="1"/>
        <v>30</v>
      </c>
      <c r="L21" s="6">
        <v>30</v>
      </c>
      <c r="M21" s="6">
        <f t="shared" si="2"/>
        <v>464</v>
      </c>
    </row>
    <row r="22" spans="1:13">
      <c r="A22" s="4">
        <v>19</v>
      </c>
      <c r="B22" s="4" t="s">
        <v>14</v>
      </c>
      <c r="C22" s="4" t="s">
        <v>97</v>
      </c>
      <c r="D22" s="8" t="s">
        <v>68</v>
      </c>
      <c r="E22" s="4" t="s">
        <v>59</v>
      </c>
      <c r="F22" s="4" t="s">
        <v>22</v>
      </c>
      <c r="G22" s="4">
        <v>1</v>
      </c>
      <c r="H22" s="4">
        <v>50</v>
      </c>
      <c r="I22" s="6">
        <f>VLOOKUP(E22,'[1]HARTEX RUBBER PVT.LTD.'!$C$6:$D$51,2,FALSE)</f>
        <v>4.5</v>
      </c>
      <c r="J22" s="6">
        <f t="shared" si="0"/>
        <v>2</v>
      </c>
      <c r="K22" s="6">
        <f t="shared" si="1"/>
        <v>15</v>
      </c>
      <c r="L22" s="6">
        <v>30</v>
      </c>
      <c r="M22" s="6">
        <f t="shared" si="2"/>
        <v>272</v>
      </c>
    </row>
    <row r="23" spans="1:13">
      <c r="A23" s="4">
        <v>20</v>
      </c>
      <c r="B23" s="4" t="s">
        <v>14</v>
      </c>
      <c r="C23" s="4" t="s">
        <v>98</v>
      </c>
      <c r="D23" s="8" t="s">
        <v>68</v>
      </c>
      <c r="E23" s="4" t="s">
        <v>50</v>
      </c>
      <c r="F23" s="4" t="s">
        <v>40</v>
      </c>
      <c r="G23" s="4">
        <v>1</v>
      </c>
      <c r="H23" s="4">
        <v>50</v>
      </c>
      <c r="I23" s="6">
        <f>VLOOKUP(E23,'[1]HARTEX RUBBER PVT.LTD.'!$C$6:$D$51,2,FALSE)</f>
        <v>2.2999999999999998</v>
      </c>
      <c r="J23" s="6">
        <f t="shared" si="0"/>
        <v>2</v>
      </c>
      <c r="K23" s="6">
        <f t="shared" si="1"/>
        <v>15</v>
      </c>
      <c r="L23" s="6">
        <v>30</v>
      </c>
      <c r="M23" s="6">
        <f t="shared" si="2"/>
        <v>162</v>
      </c>
    </row>
    <row r="24" spans="1:13" ht="27" customHeight="1">
      <c r="A24" s="4">
        <v>21</v>
      </c>
      <c r="B24" s="4" t="s">
        <v>12</v>
      </c>
      <c r="C24" s="4" t="s">
        <v>99</v>
      </c>
      <c r="D24" s="8" t="s">
        <v>68</v>
      </c>
      <c r="E24" s="4" t="s">
        <v>55</v>
      </c>
      <c r="F24" s="4" t="s">
        <v>13</v>
      </c>
      <c r="G24" s="4">
        <v>10</v>
      </c>
      <c r="H24" s="4">
        <v>400</v>
      </c>
      <c r="I24" s="6">
        <f>VLOOKUP(E24,'[1]HARTEX RUBBER PVT.LTD.'!$C$6:$D$51,2,FALSE)</f>
        <v>2</v>
      </c>
      <c r="J24" s="6">
        <f t="shared" si="0"/>
        <v>20</v>
      </c>
      <c r="K24" s="6">
        <f t="shared" si="1"/>
        <v>150</v>
      </c>
      <c r="L24" s="6">
        <v>30</v>
      </c>
      <c r="M24" s="6">
        <f t="shared" si="2"/>
        <v>1000</v>
      </c>
    </row>
    <row r="25" spans="1:13">
      <c r="A25" s="4">
        <v>22</v>
      </c>
      <c r="B25" s="4" t="s">
        <v>12</v>
      </c>
      <c r="C25" s="4" t="s">
        <v>100</v>
      </c>
      <c r="D25" s="8" t="s">
        <v>68</v>
      </c>
      <c r="E25" s="4" t="s">
        <v>63</v>
      </c>
      <c r="F25" s="4" t="s">
        <v>16</v>
      </c>
      <c r="G25" s="4">
        <v>3</v>
      </c>
      <c r="H25" s="4">
        <v>150</v>
      </c>
      <c r="I25" s="6">
        <f>VLOOKUP(E25,'[1]HARTEX RUBBER PVT.LTD.'!$C$6:$D$51,2,FALSE)</f>
        <v>2</v>
      </c>
      <c r="J25" s="6">
        <f t="shared" si="0"/>
        <v>6</v>
      </c>
      <c r="K25" s="6">
        <f t="shared" si="1"/>
        <v>45</v>
      </c>
      <c r="L25" s="6">
        <v>30</v>
      </c>
      <c r="M25" s="6">
        <f t="shared" si="2"/>
        <v>381</v>
      </c>
    </row>
    <row r="26" spans="1:13">
      <c r="A26" s="4">
        <v>23</v>
      </c>
      <c r="B26" s="4" t="s">
        <v>4</v>
      </c>
      <c r="C26" s="4" t="s">
        <v>101</v>
      </c>
      <c r="D26" s="8" t="s">
        <v>68</v>
      </c>
      <c r="E26" s="4" t="s">
        <v>57</v>
      </c>
      <c r="F26" s="4" t="s">
        <v>5</v>
      </c>
      <c r="G26" s="4">
        <v>3</v>
      </c>
      <c r="H26" s="4">
        <v>150</v>
      </c>
      <c r="I26" s="6">
        <f>VLOOKUP(E26,'[1]HARTEX RUBBER PVT.LTD.'!$C$6:$D$51,2,FALSE)</f>
        <v>2</v>
      </c>
      <c r="J26" s="6">
        <f t="shared" si="0"/>
        <v>6</v>
      </c>
      <c r="K26" s="6">
        <f t="shared" si="1"/>
        <v>45</v>
      </c>
      <c r="L26" s="6">
        <v>30</v>
      </c>
      <c r="M26" s="6">
        <f t="shared" si="2"/>
        <v>381</v>
      </c>
    </row>
    <row r="27" spans="1:13">
      <c r="A27" s="4">
        <v>24</v>
      </c>
      <c r="B27" s="4" t="s">
        <v>4</v>
      </c>
      <c r="C27" s="4" t="s">
        <v>102</v>
      </c>
      <c r="D27" s="8" t="s">
        <v>68</v>
      </c>
      <c r="E27" s="4" t="s">
        <v>64</v>
      </c>
      <c r="F27" s="4" t="s">
        <v>6</v>
      </c>
      <c r="G27" s="4">
        <v>2</v>
      </c>
      <c r="H27" s="4">
        <v>60</v>
      </c>
      <c r="I27" s="6">
        <f>VLOOKUP(E27,'[1]HARTEX RUBBER PVT.LTD.'!$C$6:$D$51,2,FALSE)</f>
        <v>3</v>
      </c>
      <c r="J27" s="6">
        <f t="shared" si="0"/>
        <v>4</v>
      </c>
      <c r="K27" s="6">
        <f t="shared" si="1"/>
        <v>30</v>
      </c>
      <c r="L27" s="6">
        <v>30</v>
      </c>
      <c r="M27" s="6">
        <f t="shared" si="2"/>
        <v>244</v>
      </c>
    </row>
    <row r="28" spans="1:13">
      <c r="A28" s="4">
        <v>25</v>
      </c>
      <c r="B28" s="4" t="s">
        <v>4</v>
      </c>
      <c r="C28" s="4" t="s">
        <v>103</v>
      </c>
      <c r="D28" s="8" t="s">
        <v>68</v>
      </c>
      <c r="E28" s="4" t="s">
        <v>65</v>
      </c>
      <c r="F28" s="4" t="s">
        <v>7</v>
      </c>
      <c r="G28" s="4">
        <v>2</v>
      </c>
      <c r="H28" s="4">
        <v>100</v>
      </c>
      <c r="I28" s="6">
        <f>VLOOKUP(E28,'[1]HARTEX RUBBER PVT.LTD.'!$C$6:$D$51,2,FALSE)</f>
        <v>2.6</v>
      </c>
      <c r="J28" s="6">
        <f t="shared" si="0"/>
        <v>4</v>
      </c>
      <c r="K28" s="6">
        <f t="shared" si="1"/>
        <v>30</v>
      </c>
      <c r="L28" s="6">
        <v>30</v>
      </c>
      <c r="M28" s="6">
        <f t="shared" si="2"/>
        <v>324</v>
      </c>
    </row>
    <row r="29" spans="1:13">
      <c r="A29" s="4">
        <v>26</v>
      </c>
      <c r="B29" s="4" t="s">
        <v>4</v>
      </c>
      <c r="C29" s="4" t="s">
        <v>104</v>
      </c>
      <c r="D29" s="8" t="s">
        <v>68</v>
      </c>
      <c r="E29" s="4" t="s">
        <v>66</v>
      </c>
      <c r="F29" s="4" t="s">
        <v>8</v>
      </c>
      <c r="G29" s="4">
        <v>1</v>
      </c>
      <c r="H29" s="4">
        <v>50</v>
      </c>
      <c r="I29" s="6">
        <f>VLOOKUP(E29,'[1]HARTEX RUBBER PVT.LTD.'!$C$6:$D$51,2,FALSE)</f>
        <v>2</v>
      </c>
      <c r="J29" s="6">
        <f t="shared" si="0"/>
        <v>2</v>
      </c>
      <c r="K29" s="6">
        <f t="shared" si="1"/>
        <v>15</v>
      </c>
      <c r="L29" s="6">
        <v>30</v>
      </c>
      <c r="M29" s="6">
        <f t="shared" si="2"/>
        <v>147</v>
      </c>
    </row>
    <row r="30" spans="1:13">
      <c r="A30" s="4">
        <v>27</v>
      </c>
      <c r="B30" s="4" t="s">
        <v>4</v>
      </c>
      <c r="C30" s="4" t="s">
        <v>105</v>
      </c>
      <c r="D30" s="8" t="s">
        <v>68</v>
      </c>
      <c r="E30" s="4" t="s">
        <v>55</v>
      </c>
      <c r="F30" s="4" t="s">
        <v>9</v>
      </c>
      <c r="G30" s="4">
        <v>4</v>
      </c>
      <c r="H30" s="4">
        <v>150</v>
      </c>
      <c r="I30" s="6">
        <f>VLOOKUP(E30,'[1]HARTEX RUBBER PVT.LTD.'!$C$6:$D$51,2,FALSE)</f>
        <v>2</v>
      </c>
      <c r="J30" s="6">
        <f t="shared" si="0"/>
        <v>8</v>
      </c>
      <c r="K30" s="6">
        <f t="shared" si="1"/>
        <v>60</v>
      </c>
      <c r="L30" s="6">
        <v>30</v>
      </c>
      <c r="M30" s="6">
        <f t="shared" si="2"/>
        <v>398</v>
      </c>
    </row>
    <row r="31" spans="1:13">
      <c r="A31" s="4">
        <v>28</v>
      </c>
      <c r="B31" s="4" t="s">
        <v>4</v>
      </c>
      <c r="C31" s="4" t="s">
        <v>106</v>
      </c>
      <c r="D31" s="8" t="s">
        <v>68</v>
      </c>
      <c r="E31" s="4" t="s">
        <v>52</v>
      </c>
      <c r="F31" s="4" t="s">
        <v>10</v>
      </c>
      <c r="G31" s="4">
        <v>2</v>
      </c>
      <c r="H31" s="4">
        <v>100</v>
      </c>
      <c r="I31" s="6">
        <f>VLOOKUP(E31,'[1]HARTEX RUBBER PVT.LTD.'!$C$6:$D$51,2,FALSE)</f>
        <v>4.5</v>
      </c>
      <c r="J31" s="6">
        <f t="shared" si="0"/>
        <v>4</v>
      </c>
      <c r="K31" s="6">
        <f t="shared" si="1"/>
        <v>30</v>
      </c>
      <c r="L31" s="6">
        <v>30</v>
      </c>
      <c r="M31" s="6">
        <f t="shared" si="2"/>
        <v>514</v>
      </c>
    </row>
    <row r="32" spans="1:13">
      <c r="A32" s="4">
        <v>29</v>
      </c>
      <c r="B32" s="4" t="s">
        <v>4</v>
      </c>
      <c r="C32" s="4" t="s">
        <v>107</v>
      </c>
      <c r="D32" s="8" t="s">
        <v>68</v>
      </c>
      <c r="E32" s="4" t="s">
        <v>67</v>
      </c>
      <c r="F32" s="4" t="s">
        <v>11</v>
      </c>
      <c r="G32" s="4">
        <v>1</v>
      </c>
      <c r="H32" s="4">
        <v>35</v>
      </c>
      <c r="I32" s="6">
        <f>VLOOKUP(E32,'[1]HARTEX RUBBER PVT.LTD.'!$C$6:$D$51,2,FALSE)</f>
        <v>2</v>
      </c>
      <c r="J32" s="6">
        <f t="shared" si="0"/>
        <v>2</v>
      </c>
      <c r="K32" s="6">
        <f t="shared" si="1"/>
        <v>15</v>
      </c>
      <c r="L32" s="6">
        <v>30</v>
      </c>
      <c r="M32" s="6">
        <f t="shared" si="2"/>
        <v>117</v>
      </c>
    </row>
    <row r="33" spans="1:13" s="3" customFormat="1">
      <c r="A33" s="10" t="s">
        <v>77</v>
      </c>
      <c r="B33" s="11"/>
      <c r="C33" s="11"/>
      <c r="D33" s="11"/>
      <c r="E33" s="11"/>
      <c r="F33" s="11"/>
      <c r="G33" s="11"/>
      <c r="H33" s="11"/>
      <c r="I33" s="12"/>
      <c r="J33" s="12"/>
      <c r="K33" s="12"/>
      <c r="L33" s="13"/>
      <c r="M33" s="7">
        <f>SUM(M4:M32)</f>
        <v>12447</v>
      </c>
    </row>
    <row r="34" spans="1:13" s="3" customFormat="1" ht="30" customHeight="1">
      <c r="A34" s="14" t="s">
        <v>42</v>
      </c>
      <c r="B34" s="14"/>
      <c r="C34" s="14"/>
      <c r="D34" s="14"/>
      <c r="E34" s="14"/>
      <c r="F34" s="14"/>
      <c r="G34" s="14"/>
      <c r="H34" s="14"/>
      <c r="I34" s="15"/>
      <c r="J34" s="15"/>
      <c r="K34" s="15"/>
      <c r="L34" s="15"/>
      <c r="M34" s="15"/>
    </row>
    <row r="35" spans="1:13" s="3" customFormat="1" ht="30" customHeight="1">
      <c r="A35" s="14" t="s">
        <v>43</v>
      </c>
      <c r="B35" s="14"/>
      <c r="C35" s="14"/>
      <c r="D35" s="14"/>
      <c r="E35" s="14"/>
      <c r="F35" s="14"/>
      <c r="G35" s="14"/>
      <c r="H35" s="14"/>
      <c r="I35" s="15"/>
      <c r="J35" s="15"/>
      <c r="K35" s="15"/>
      <c r="L35" s="15"/>
      <c r="M35" s="15"/>
    </row>
  </sheetData>
  <sortState ref="B4:M32">
    <sortCondition ref="B4"/>
  </sortState>
  <mergeCells count="7">
    <mergeCell ref="A33:L33"/>
    <mergeCell ref="A34:M34"/>
    <mergeCell ref="A35:M35"/>
    <mergeCell ref="A2:I2"/>
    <mergeCell ref="J1:M1"/>
    <mergeCell ref="J2:M2"/>
    <mergeCell ref="A1:I1"/>
  </mergeCells>
  <conditionalFormatting sqref="C1:C1048576">
    <cfRule type="duplicateValues" dxfId="0" priority="1"/>
  </conditionalFormatting>
  <pageMargins left="0.16" right="0.25" top="0.75" bottom="0.75" header="0.3" footer="0.3"/>
  <pageSetup paperSize="9" scale="9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2024-06-06T06:29:16Z</cp:lastPrinted>
  <dcterms:created xsi:type="dcterms:W3CDTF">2024-06-05T11:57:16Z</dcterms:created>
  <dcterms:modified xsi:type="dcterms:W3CDTF">2024-06-06T06:49:13Z</dcterms:modified>
</cp:coreProperties>
</file>