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4" i="1"/>
  <c r="I13"/>
  <c r="M13" s="1"/>
  <c r="M12"/>
  <c r="M5"/>
  <c r="M6"/>
  <c r="M7"/>
  <c r="M8"/>
  <c r="M9"/>
  <c r="M10"/>
  <c r="M11"/>
  <c r="M4"/>
  <c r="K5"/>
  <c r="K6"/>
  <c r="K7"/>
  <c r="K8"/>
  <c r="K9"/>
  <c r="K10"/>
  <c r="K11"/>
  <c r="K12"/>
  <c r="K13"/>
  <c r="K4"/>
  <c r="J5"/>
  <c r="J6"/>
  <c r="J7"/>
  <c r="J8"/>
  <c r="J9"/>
  <c r="J10"/>
  <c r="J11"/>
  <c r="J12"/>
  <c r="J13"/>
  <c r="J4"/>
  <c r="I8"/>
  <c r="I9"/>
  <c r="I10"/>
  <c r="I11"/>
  <c r="I12"/>
  <c r="I5"/>
  <c r="I6"/>
  <c r="I7"/>
  <c r="I4"/>
  <c r="H17"/>
  <c r="G17"/>
</calcChain>
</file>

<file path=xl/sharedStrings.xml><?xml version="1.0" encoding="utf-8"?>
<sst xmlns="http://schemas.openxmlformats.org/spreadsheetml/2006/main" count="69" uniqueCount="51">
  <si>
    <t>03/11/2025</t>
  </si>
  <si>
    <t>1132</t>
  </si>
  <si>
    <t>1133</t>
  </si>
  <si>
    <t>08/11/2025</t>
  </si>
  <si>
    <t>1175</t>
  </si>
  <si>
    <t>11/11/2025</t>
  </si>
  <si>
    <t>11176</t>
  </si>
  <si>
    <t>17/11/2025</t>
  </si>
  <si>
    <t>11207</t>
  </si>
  <si>
    <t>28/11/2025</t>
  </si>
  <si>
    <t>11261</t>
  </si>
  <si>
    <t>30/11/2025</t>
  </si>
  <si>
    <t>11309</t>
  </si>
  <si>
    <t>11294</t>
  </si>
  <si>
    <t>1313</t>
  </si>
  <si>
    <t>1314</t>
  </si>
  <si>
    <t>SL</t>
  </si>
  <si>
    <t>DATE</t>
  </si>
  <si>
    <t>LR NO</t>
  </si>
  <si>
    <t>INV NO</t>
  </si>
  <si>
    <t>RAJGANGPUR</t>
  </si>
  <si>
    <t>BIRAMITRAPUR</t>
  </si>
  <si>
    <t>JEYPORE</t>
  </si>
  <si>
    <t>RAYAGADA</t>
  </si>
  <si>
    <t>ROURKELA</t>
  </si>
  <si>
    <t>CTC</t>
  </si>
  <si>
    <t>JAA/02060</t>
  </si>
  <si>
    <t>JAA/02061</t>
  </si>
  <si>
    <t>JAA/02097</t>
  </si>
  <si>
    <t>JAA/02105</t>
  </si>
  <si>
    <t>JAA/02147</t>
  </si>
  <si>
    <t>JAA/02243</t>
  </si>
  <si>
    <t>JAA/02315</t>
  </si>
  <si>
    <t>JAA/02316</t>
  </si>
  <si>
    <t>JAA/02319</t>
  </si>
  <si>
    <t>JAA/02320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</si>
  <si>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</si>
  <si>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</si>
  <si>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</si>
  <si>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</si>
  <si>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</si>
  <si>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</si>
  <si>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</si>
  <si>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</si>
  <si>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</si>
  <si>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ATC LOGISTICS,,8984191006
GST No:21CHVPB1842D2ZQ</t>
  </si>
  <si>
    <t>HYGIENIC RESEARCH INSTITUTE PRIVATE LIMITED
Address: RIVER SIDE, 1st Floor PURIGHAT LANE,UPPER TELENGA BAZAR, 753002,ODISHA,9337717079
GST No:21AABCH1547F1Z6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</si>
  <si>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</si>
  <si>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</si>
  <si>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(RUPEES TWENTY SEVEN THOUSAND TWO HUNDRED SIXTY TWO ONLY)</t>
  </si>
  <si>
    <t>Bill Date : 30/11/2025
Bill NO : 2864
Total Amount : 27262.00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</si>
</sst>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7</xdr:col>
      <xdr:colOff>361950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0671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D24"/>
          <cell r="E24">
            <v>2.5</v>
          </cell>
        </row>
        <row r="25">
          <cell r="C25" t="str">
            <v>BIRAMITRAPUR</v>
          </cell>
          <cell r="D25"/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S8" sqref="S8"/>
    </sheetView>
  </sheetViews>
  <sheetFormatPr defaultRowHeight="15"/>
  <cols>
    <col min="1" max="1" width="3" bestFit="1" customWidth="1"/>
    <col min="2" max="2" width="10.7109375" bestFit="1" customWidth="1"/>
    <col min="3" max="3" width="10.5703125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85546875" bestFit="1" customWidth="1"/>
    <col min="13" max="13" width="9.42578125" bestFit="1" customWidth="1"/>
  </cols>
  <sheetData>
    <row r="1" spans="1:13" s="1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45</v>
      </c>
      <c r="J1" s="15"/>
      <c r="K1" s="15"/>
      <c r="L1" s="15"/>
      <c r="M1" s="16"/>
    </row>
    <row r="2" spans="1:13" s="1" customFormat="1" ht="65.25" customHeight="1">
      <c r="A2" s="11" t="s">
        <v>46</v>
      </c>
      <c r="B2" s="12"/>
      <c r="C2" s="12"/>
      <c r="D2" s="12"/>
      <c r="E2" s="12"/>
      <c r="F2" s="12"/>
      <c r="G2" s="12"/>
      <c r="H2" s="13"/>
      <c r="I2" s="14" t="s">
        <v>50</v>
      </c>
      <c r="J2" s="15"/>
      <c r="K2" s="15"/>
      <c r="L2" s="15"/>
      <c r="M2" s="16"/>
    </row>
    <row r="3" spans="1:13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36</v>
      </c>
      <c r="F3" s="4" t="s">
        <v>37</v>
      </c>
      <c r="G3" s="4" t="s">
        <v>38</v>
      </c>
      <c r="H3" s="4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6" t="s">
        <v>44</v>
      </c>
    </row>
    <row r="4" spans="1:13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20</v>
      </c>
      <c r="G4" s="2">
        <v>35</v>
      </c>
      <c r="H4" s="2">
        <v>210.58</v>
      </c>
      <c r="I4" s="10">
        <f>VLOOKUP(F4,'[1]HYGIENIC RESEARCH '!$C$6:$E$25,3,FALSE)</f>
        <v>2.5</v>
      </c>
      <c r="J4" s="10">
        <f>G4*2</f>
        <v>70</v>
      </c>
      <c r="K4" s="10">
        <f>G4*10</f>
        <v>350</v>
      </c>
      <c r="L4" s="10">
        <v>25</v>
      </c>
      <c r="M4" s="10">
        <f>H4*I4+J4+K4+L4</f>
        <v>971.45</v>
      </c>
    </row>
    <row r="5" spans="1:13">
      <c r="A5" s="2">
        <v>2</v>
      </c>
      <c r="B5" s="2" t="s">
        <v>0</v>
      </c>
      <c r="C5" s="2" t="s">
        <v>27</v>
      </c>
      <c r="D5" s="2" t="s">
        <v>2</v>
      </c>
      <c r="E5" s="3" t="s">
        <v>25</v>
      </c>
      <c r="F5" s="2" t="s">
        <v>21</v>
      </c>
      <c r="G5" s="2">
        <v>7</v>
      </c>
      <c r="H5" s="2">
        <v>35.28</v>
      </c>
      <c r="I5" s="10">
        <f>VLOOKUP(F5,'[1]HYGIENIC RESEARCH '!$C$6:$E$25,3,FALSE)</f>
        <v>2.6</v>
      </c>
      <c r="J5" s="10">
        <f t="shared" ref="J5:J13" si="0">G5*2</f>
        <v>14</v>
      </c>
      <c r="K5" s="10">
        <f t="shared" ref="K5:K13" si="1">G5*10</f>
        <v>70</v>
      </c>
      <c r="L5" s="10">
        <v>25</v>
      </c>
      <c r="M5" s="10">
        <f t="shared" ref="M5:M13" si="2">H5*I5+J5+K5+L5</f>
        <v>200.72800000000001</v>
      </c>
    </row>
    <row r="6" spans="1:13">
      <c r="A6" s="2">
        <v>3</v>
      </c>
      <c r="B6" s="2" t="s">
        <v>3</v>
      </c>
      <c r="C6" s="2" t="s">
        <v>28</v>
      </c>
      <c r="D6" s="2" t="s">
        <v>4</v>
      </c>
      <c r="E6" s="3" t="s">
        <v>25</v>
      </c>
      <c r="F6" s="2" t="s">
        <v>22</v>
      </c>
      <c r="G6" s="2">
        <v>60</v>
      </c>
      <c r="H6" s="2">
        <v>345.6</v>
      </c>
      <c r="I6" s="10">
        <f>VLOOKUP(F6,'[1]HYGIENIC RESEARCH '!$C$6:$E$25,3,FALSE)</f>
        <v>2.78</v>
      </c>
      <c r="J6" s="10">
        <f t="shared" si="0"/>
        <v>120</v>
      </c>
      <c r="K6" s="10">
        <f t="shared" si="1"/>
        <v>600</v>
      </c>
      <c r="L6" s="10">
        <v>25</v>
      </c>
      <c r="M6" s="10">
        <f t="shared" si="2"/>
        <v>1705.768</v>
      </c>
    </row>
    <row r="7" spans="1:13">
      <c r="A7" s="2">
        <v>4</v>
      </c>
      <c r="B7" s="2" t="s">
        <v>5</v>
      </c>
      <c r="C7" s="2" t="s">
        <v>29</v>
      </c>
      <c r="D7" s="2" t="s">
        <v>6</v>
      </c>
      <c r="E7" s="3" t="s">
        <v>25</v>
      </c>
      <c r="F7" s="2" t="s">
        <v>21</v>
      </c>
      <c r="G7" s="2">
        <v>50</v>
      </c>
      <c r="H7" s="2">
        <v>288</v>
      </c>
      <c r="I7" s="10">
        <f>VLOOKUP(F7,'[1]HYGIENIC RESEARCH '!$C$6:$E$25,3,FALSE)</f>
        <v>2.6</v>
      </c>
      <c r="J7" s="10">
        <f t="shared" si="0"/>
        <v>100</v>
      </c>
      <c r="K7" s="10">
        <f t="shared" si="1"/>
        <v>500</v>
      </c>
      <c r="L7" s="10">
        <v>25</v>
      </c>
      <c r="M7" s="10">
        <f t="shared" si="2"/>
        <v>1373.8000000000002</v>
      </c>
    </row>
    <row r="8" spans="1:13">
      <c r="A8" s="2">
        <v>5</v>
      </c>
      <c r="B8" s="2" t="s">
        <v>7</v>
      </c>
      <c r="C8" s="2" t="s">
        <v>30</v>
      </c>
      <c r="D8" s="2" t="s">
        <v>8</v>
      </c>
      <c r="E8" s="3" t="s">
        <v>25</v>
      </c>
      <c r="F8" s="2" t="s">
        <v>22</v>
      </c>
      <c r="G8" s="2">
        <v>172</v>
      </c>
      <c r="H8" s="2">
        <v>1292</v>
      </c>
      <c r="I8" s="10">
        <f>VLOOKUP(F8,'[1]HYGIENIC RESEARCH '!$C$6:$E$25,3,FALSE)</f>
        <v>2.78</v>
      </c>
      <c r="J8" s="10">
        <f t="shared" si="0"/>
        <v>344</v>
      </c>
      <c r="K8" s="10">
        <f t="shared" si="1"/>
        <v>1720</v>
      </c>
      <c r="L8" s="10">
        <v>25</v>
      </c>
      <c r="M8" s="10">
        <f t="shared" si="2"/>
        <v>5680.76</v>
      </c>
    </row>
    <row r="9" spans="1:13">
      <c r="A9" s="2">
        <v>6</v>
      </c>
      <c r="B9" s="2" t="s">
        <v>9</v>
      </c>
      <c r="C9" s="2" t="s">
        <v>31</v>
      </c>
      <c r="D9" s="2" t="s">
        <v>10</v>
      </c>
      <c r="E9" s="3" t="s">
        <v>25</v>
      </c>
      <c r="F9" s="2" t="s">
        <v>22</v>
      </c>
      <c r="G9" s="2">
        <v>129</v>
      </c>
      <c r="H9" s="2">
        <v>778</v>
      </c>
      <c r="I9" s="10">
        <f>VLOOKUP(F9,'[1]HYGIENIC RESEARCH '!$C$6:$E$25,3,FALSE)</f>
        <v>2.78</v>
      </c>
      <c r="J9" s="10">
        <f t="shared" si="0"/>
        <v>258</v>
      </c>
      <c r="K9" s="10">
        <f t="shared" si="1"/>
        <v>1290</v>
      </c>
      <c r="L9" s="10">
        <v>25</v>
      </c>
      <c r="M9" s="10">
        <f t="shared" si="2"/>
        <v>3735.8399999999997</v>
      </c>
    </row>
    <row r="10" spans="1:13">
      <c r="A10" s="2">
        <v>7</v>
      </c>
      <c r="B10" s="2" t="s">
        <v>11</v>
      </c>
      <c r="C10" s="2" t="s">
        <v>32</v>
      </c>
      <c r="D10" s="2" t="s">
        <v>12</v>
      </c>
      <c r="E10" s="3" t="s">
        <v>25</v>
      </c>
      <c r="F10" s="2" t="s">
        <v>21</v>
      </c>
      <c r="G10" s="2">
        <v>35</v>
      </c>
      <c r="H10" s="2">
        <v>202</v>
      </c>
      <c r="I10" s="10">
        <f>VLOOKUP(F10,'[1]HYGIENIC RESEARCH '!$C$6:$E$25,3,FALSE)</f>
        <v>2.6</v>
      </c>
      <c r="J10" s="10">
        <f t="shared" si="0"/>
        <v>70</v>
      </c>
      <c r="K10" s="10">
        <f t="shared" si="1"/>
        <v>350</v>
      </c>
      <c r="L10" s="10">
        <v>25</v>
      </c>
      <c r="M10" s="10">
        <f t="shared" si="2"/>
        <v>970.2</v>
      </c>
    </row>
    <row r="11" spans="1:13">
      <c r="A11" s="2">
        <v>8</v>
      </c>
      <c r="B11" s="2" t="s">
        <v>11</v>
      </c>
      <c r="C11" s="2" t="s">
        <v>33</v>
      </c>
      <c r="D11" s="2" t="s">
        <v>13</v>
      </c>
      <c r="E11" s="3" t="s">
        <v>25</v>
      </c>
      <c r="F11" s="2" t="s">
        <v>20</v>
      </c>
      <c r="G11" s="2">
        <v>41</v>
      </c>
      <c r="H11" s="2">
        <v>260</v>
      </c>
      <c r="I11" s="10">
        <f>VLOOKUP(F11,'[1]HYGIENIC RESEARCH '!$C$6:$E$25,3,FALSE)</f>
        <v>2.5</v>
      </c>
      <c r="J11" s="10">
        <f t="shared" si="0"/>
        <v>82</v>
      </c>
      <c r="K11" s="10">
        <f t="shared" si="1"/>
        <v>410</v>
      </c>
      <c r="L11" s="10">
        <v>25</v>
      </c>
      <c r="M11" s="10">
        <f t="shared" si="2"/>
        <v>1167</v>
      </c>
    </row>
    <row r="12" spans="1:13">
      <c r="A12" s="2">
        <v>9</v>
      </c>
      <c r="B12" s="2" t="s">
        <v>11</v>
      </c>
      <c r="C12" s="2" t="s">
        <v>34</v>
      </c>
      <c r="D12" s="2" t="s">
        <v>14</v>
      </c>
      <c r="E12" s="3" t="s">
        <v>25</v>
      </c>
      <c r="F12" s="2" t="s">
        <v>23</v>
      </c>
      <c r="G12" s="2">
        <v>112</v>
      </c>
      <c r="H12" s="2">
        <v>630.47</v>
      </c>
      <c r="I12" s="10">
        <f>VLOOKUP(F12,'[1]HYGIENIC RESEARCH '!$C$6:$E$25,3,FALSE)</f>
        <v>2.78</v>
      </c>
      <c r="J12" s="10">
        <f t="shared" si="0"/>
        <v>224</v>
      </c>
      <c r="K12" s="10">
        <f t="shared" si="1"/>
        <v>1120</v>
      </c>
      <c r="L12" s="10">
        <v>25</v>
      </c>
      <c r="M12" s="10">
        <f>H12*I12+J12+K12+L12</f>
        <v>3121.7066</v>
      </c>
    </row>
    <row r="13" spans="1:13">
      <c r="A13" s="2">
        <v>10</v>
      </c>
      <c r="B13" s="2" t="s">
        <v>11</v>
      </c>
      <c r="C13" s="2" t="s">
        <v>35</v>
      </c>
      <c r="D13" s="2" t="s">
        <v>15</v>
      </c>
      <c r="E13" s="3" t="s">
        <v>25</v>
      </c>
      <c r="F13" s="2" t="s">
        <v>24</v>
      </c>
      <c r="G13" s="2">
        <v>418</v>
      </c>
      <c r="H13" s="2">
        <v>1960.63</v>
      </c>
      <c r="I13" s="10">
        <f>VLOOKUP(F13,'[1]HYGIENIC RESEARCH '!$C$6:$E$25,3,FALSE)</f>
        <v>1.68</v>
      </c>
      <c r="J13" s="10">
        <f t="shared" si="0"/>
        <v>836</v>
      </c>
      <c r="K13" s="10">
        <f t="shared" si="1"/>
        <v>4180</v>
      </c>
      <c r="L13" s="10">
        <v>25</v>
      </c>
      <c r="M13" s="10">
        <f t="shared" si="2"/>
        <v>8334.858400000001</v>
      </c>
    </row>
    <row r="14" spans="1:13" s="8" customFormat="1">
      <c r="A14" s="17" t="s">
        <v>49</v>
      </c>
      <c r="B14" s="18"/>
      <c r="C14" s="18"/>
      <c r="D14" s="18"/>
      <c r="E14" s="18"/>
      <c r="F14" s="18"/>
      <c r="G14" s="18"/>
      <c r="H14" s="18"/>
      <c r="I14" s="19"/>
      <c r="J14" s="19"/>
      <c r="K14" s="19"/>
      <c r="L14" s="20"/>
      <c r="M14" s="7">
        <f>ROUND(SUM(M4:M13),0)</f>
        <v>27262</v>
      </c>
    </row>
    <row r="15" spans="1:13" s="8" customFormat="1" ht="32.25" customHeight="1">
      <c r="A15" s="21" t="s">
        <v>48</v>
      </c>
      <c r="B15" s="21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</row>
    <row r="16" spans="1:13" s="8" customFormat="1" ht="32.25" customHeight="1">
      <c r="A16" s="21" t="s">
        <v>47</v>
      </c>
      <c r="B16" s="21"/>
      <c r="C16" s="21"/>
      <c r="D16" s="21"/>
      <c r="E16" s="21"/>
      <c r="F16" s="21"/>
      <c r="G16" s="21"/>
      <c r="H16" s="21"/>
      <c r="I16" s="22"/>
      <c r="J16" s="22"/>
      <c r="K16" s="22"/>
      <c r="L16" s="22"/>
      <c r="M16" s="22"/>
    </row>
    <row r="17" spans="4:8">
      <c r="D17" s="1"/>
      <c r="G17" s="9">
        <f>SUM(G4:G13)</f>
        <v>1059</v>
      </c>
      <c r="H17" s="9">
        <f>SUM(H4:H13)</f>
        <v>6002.56</v>
      </c>
    </row>
  </sheetData>
  <mergeCells count="7">
    <mergeCell ref="A15:M15"/>
    <mergeCell ref="A16:M16"/>
    <mergeCell ref="A1:H1"/>
    <mergeCell ref="A2:H2"/>
    <mergeCell ref="I1:M1"/>
    <mergeCell ref="I2:M2"/>
    <mergeCell ref="A14:L14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2025-12-26T11:43:02Z</dcterms:created>
  <dcterms:modified xsi:type="dcterms:W3CDTF">2025-12-27T06:28:39Z</dcterms:modified>
</cp:coreProperties>
</file>