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4"/>
  <c r="G13"/>
  <c r="H13"/>
  <c r="I5"/>
  <c r="J5"/>
  <c r="K5"/>
  <c r="I6"/>
  <c r="M6" s="1"/>
  <c r="J6"/>
  <c r="K6"/>
  <c r="I7"/>
  <c r="J7"/>
  <c r="K7"/>
  <c r="I8"/>
  <c r="J8"/>
  <c r="K8"/>
  <c r="I9"/>
  <c r="J9"/>
  <c r="K9"/>
  <c r="K4"/>
  <c r="J4"/>
  <c r="I4"/>
  <c r="M9" l="1"/>
  <c r="M8"/>
  <c r="M5"/>
  <c r="M7"/>
</calcChain>
</file>

<file path=xl/sharedStrings.xml><?xml version="1.0" encoding="utf-8"?>
<sst xmlns="http://schemas.openxmlformats.org/spreadsheetml/2006/main" count="49" uniqueCount="41">
  <si>
    <t>06/1/2026</t>
  </si>
  <si>
    <t>1527</t>
  </si>
  <si>
    <t>13/1/2026</t>
  </si>
  <si>
    <t>1564</t>
  </si>
  <si>
    <t>16/1/2026</t>
  </si>
  <si>
    <t>11576</t>
  </si>
  <si>
    <t>20/1/2026</t>
  </si>
  <si>
    <t>1598</t>
  </si>
  <si>
    <t>27/1/2026</t>
  </si>
  <si>
    <t>1635</t>
  </si>
  <si>
    <t>30/1/2026</t>
  </si>
  <si>
    <t>1649</t>
  </si>
  <si>
    <t>BIRAMITRAPUR</t>
  </si>
  <si>
    <t>JEYPORE</t>
  </si>
  <si>
    <t>ROURKELA</t>
  </si>
  <si>
    <t>CTC</t>
  </si>
  <si>
    <t>JAA/02639</t>
  </si>
  <si>
    <t>JAA/02671</t>
  </si>
  <si>
    <t>JAA/02691</t>
  </si>
  <si>
    <t>JAA/02731</t>
  </si>
  <si>
    <t>JAA/02758</t>
  </si>
  <si>
    <t>JAA/02842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</si>
  <si>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</si>
  <si>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</si>
  <si>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</si>
  <si>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</si>
  <si>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</si>
  <si>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</si>
  <si>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</si>
  <si>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</si>
  <si>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</si>
  <si>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</si>
  <si>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</si>
  <si>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</si>
  <si>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</si>
  <si>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</si>
  <si>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</si>
  <si>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</si>
  <si>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</si>
  <si>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Bill Date : 31/01/2026
Bill NO : 3549
Total Amount : 14969.00</t>
  </si>
  <si>
    <t>(RUPEES FOURTEEN THOUSAND NINE HUNDRED SIXTY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</si>
</sst>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7</xdr:col>
      <xdr:colOff>409575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9147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6.85546875" bestFit="1" customWidth="1"/>
    <col min="5" max="5" width="5.710937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35</v>
      </c>
      <c r="J1" s="22"/>
      <c r="K1" s="22"/>
      <c r="L1" s="22"/>
      <c r="M1" s="23"/>
    </row>
    <row r="2" spans="1:13" s="1" customFormat="1" ht="65.25" customHeight="1">
      <c r="A2" s="18" t="s">
        <v>36</v>
      </c>
      <c r="B2" s="19"/>
      <c r="C2" s="19"/>
      <c r="D2" s="19"/>
      <c r="E2" s="19"/>
      <c r="F2" s="19"/>
      <c r="G2" s="19"/>
      <c r="H2" s="20"/>
      <c r="I2" s="21" t="s">
        <v>39</v>
      </c>
      <c r="J2" s="22"/>
      <c r="K2" s="22"/>
      <c r="L2" s="22"/>
      <c r="M2" s="23"/>
    </row>
    <row r="3" spans="1:13" s="6" customFormat="1">
      <c r="A3" s="5" t="s">
        <v>22</v>
      </c>
      <c r="B3" s="5" t="s">
        <v>23</v>
      </c>
      <c r="C3" s="5" t="s">
        <v>24</v>
      </c>
      <c r="D3" s="11" t="s">
        <v>25</v>
      </c>
      <c r="E3" s="11" t="s">
        <v>26</v>
      </c>
      <c r="F3" s="5" t="s">
        <v>27</v>
      </c>
      <c r="G3" s="5" t="s">
        <v>28</v>
      </c>
      <c r="H3" s="5" t="s">
        <v>29</v>
      </c>
      <c r="I3" s="7" t="s">
        <v>30</v>
      </c>
      <c r="J3" s="7" t="s">
        <v>31</v>
      </c>
      <c r="K3" s="7" t="s">
        <v>32</v>
      </c>
      <c r="L3" s="7" t="s">
        <v>33</v>
      </c>
      <c r="M3" s="7" t="s">
        <v>34</v>
      </c>
    </row>
    <row r="4" spans="1:13">
      <c r="A4" s="3">
        <v>1</v>
      </c>
      <c r="B4" s="3" t="s">
        <v>0</v>
      </c>
      <c r="C4" s="3" t="s">
        <v>16</v>
      </c>
      <c r="D4" s="3" t="s">
        <v>1</v>
      </c>
      <c r="E4" s="4" t="s">
        <v>15</v>
      </c>
      <c r="F4" s="3" t="s">
        <v>12</v>
      </c>
      <c r="G4" s="3">
        <v>19</v>
      </c>
      <c r="H4" s="3">
        <v>82</v>
      </c>
      <c r="I4" s="8">
        <f>VLOOKUP(F4,'[1]HYGIENIC RESEARCH '!$C$6:$E$25,3,FALSE)</f>
        <v>2.6</v>
      </c>
      <c r="J4" s="8">
        <f>G4*2</f>
        <v>38</v>
      </c>
      <c r="K4" s="8">
        <f>G4*10</f>
        <v>190</v>
      </c>
      <c r="L4" s="8">
        <v>25</v>
      </c>
      <c r="M4" s="8">
        <f>H4*I4+J4+K4+L4</f>
        <v>466.20000000000005</v>
      </c>
    </row>
    <row r="5" spans="1:13">
      <c r="A5" s="3">
        <v>2</v>
      </c>
      <c r="B5" s="3" t="s">
        <v>2</v>
      </c>
      <c r="C5" s="3" t="s">
        <v>17</v>
      </c>
      <c r="D5" s="3" t="s">
        <v>3</v>
      </c>
      <c r="E5" s="4" t="s">
        <v>15</v>
      </c>
      <c r="F5" s="3" t="s">
        <v>13</v>
      </c>
      <c r="G5" s="3">
        <v>146</v>
      </c>
      <c r="H5" s="3">
        <v>1193.42</v>
      </c>
      <c r="I5" s="8">
        <f>VLOOKUP(F5,'[1]HYGIENIC RESEARCH '!$C$6:$E$25,3,FALSE)</f>
        <v>2.78</v>
      </c>
      <c r="J5" s="8">
        <f t="shared" ref="J5:J9" si="0">G5*2</f>
        <v>292</v>
      </c>
      <c r="K5" s="8">
        <f t="shared" ref="K5:K9" si="1">G5*10</f>
        <v>1460</v>
      </c>
      <c r="L5" s="8">
        <v>25</v>
      </c>
      <c r="M5" s="8">
        <f t="shared" ref="M5:M9" si="2">H5*I5+J5+K5+L5</f>
        <v>5094.7075999999997</v>
      </c>
    </row>
    <row r="6" spans="1:13">
      <c r="A6" s="3">
        <v>3</v>
      </c>
      <c r="B6" s="3" t="s">
        <v>4</v>
      </c>
      <c r="C6" s="3" t="s">
        <v>18</v>
      </c>
      <c r="D6" s="3" t="s">
        <v>5</v>
      </c>
      <c r="E6" s="4" t="s">
        <v>15</v>
      </c>
      <c r="F6" s="3" t="s">
        <v>14</v>
      </c>
      <c r="G6" s="3">
        <v>149</v>
      </c>
      <c r="H6" s="3">
        <v>992.2</v>
      </c>
      <c r="I6" s="8">
        <f>VLOOKUP(F6,'[1]HYGIENIC RESEARCH '!$C$6:$E$25,3,FALSE)</f>
        <v>1.68</v>
      </c>
      <c r="J6" s="8">
        <f t="shared" si="0"/>
        <v>298</v>
      </c>
      <c r="K6" s="8">
        <f t="shared" si="1"/>
        <v>1490</v>
      </c>
      <c r="L6" s="8">
        <v>25</v>
      </c>
      <c r="M6" s="8">
        <f t="shared" si="2"/>
        <v>3479.8959999999997</v>
      </c>
    </row>
    <row r="7" spans="1:13">
      <c r="A7" s="3">
        <v>4</v>
      </c>
      <c r="B7" s="3" t="s">
        <v>6</v>
      </c>
      <c r="C7" s="3" t="s">
        <v>19</v>
      </c>
      <c r="D7" s="3" t="s">
        <v>7</v>
      </c>
      <c r="E7" s="4" t="s">
        <v>15</v>
      </c>
      <c r="F7" s="3" t="s">
        <v>13</v>
      </c>
      <c r="G7" s="3">
        <v>50</v>
      </c>
      <c r="H7" s="3">
        <v>250</v>
      </c>
      <c r="I7" s="8">
        <f>VLOOKUP(F7,'[1]HYGIENIC RESEARCH '!$C$6:$E$25,3,FALSE)</f>
        <v>2.78</v>
      </c>
      <c r="J7" s="8">
        <f t="shared" si="0"/>
        <v>100</v>
      </c>
      <c r="K7" s="8">
        <f t="shared" si="1"/>
        <v>500</v>
      </c>
      <c r="L7" s="8">
        <v>25</v>
      </c>
      <c r="M7" s="8">
        <f t="shared" si="2"/>
        <v>1320</v>
      </c>
    </row>
    <row r="8" spans="1:13">
      <c r="A8" s="3">
        <v>5</v>
      </c>
      <c r="B8" s="3" t="s">
        <v>8</v>
      </c>
      <c r="C8" s="3" t="s">
        <v>20</v>
      </c>
      <c r="D8" s="3" t="s">
        <v>9</v>
      </c>
      <c r="E8" s="4" t="s">
        <v>15</v>
      </c>
      <c r="F8" s="3" t="s">
        <v>13</v>
      </c>
      <c r="G8" s="3">
        <v>25</v>
      </c>
      <c r="H8" s="3">
        <v>128.4</v>
      </c>
      <c r="I8" s="8">
        <f>VLOOKUP(F8,'[1]HYGIENIC RESEARCH '!$C$6:$E$25,3,FALSE)</f>
        <v>2.78</v>
      </c>
      <c r="J8" s="8">
        <f t="shared" si="0"/>
        <v>50</v>
      </c>
      <c r="K8" s="8">
        <f t="shared" si="1"/>
        <v>250</v>
      </c>
      <c r="L8" s="8">
        <v>25</v>
      </c>
      <c r="M8" s="8">
        <f t="shared" si="2"/>
        <v>681.952</v>
      </c>
    </row>
    <row r="9" spans="1:13">
      <c r="A9" s="3">
        <v>6</v>
      </c>
      <c r="B9" s="3" t="s">
        <v>10</v>
      </c>
      <c r="C9" s="3" t="s">
        <v>21</v>
      </c>
      <c r="D9" s="3" t="s">
        <v>11</v>
      </c>
      <c r="E9" s="4" t="s">
        <v>15</v>
      </c>
      <c r="F9" s="3" t="s">
        <v>13</v>
      </c>
      <c r="G9" s="3">
        <v>150</v>
      </c>
      <c r="H9" s="3">
        <v>756</v>
      </c>
      <c r="I9" s="8">
        <f>VLOOKUP(F9,'[1]HYGIENIC RESEARCH '!$C$6:$E$25,3,FALSE)</f>
        <v>2.78</v>
      </c>
      <c r="J9" s="8">
        <f t="shared" si="0"/>
        <v>300</v>
      </c>
      <c r="K9" s="8">
        <f t="shared" si="1"/>
        <v>1500</v>
      </c>
      <c r="L9" s="8">
        <v>25</v>
      </c>
      <c r="M9" s="8">
        <f t="shared" si="2"/>
        <v>3926.68</v>
      </c>
    </row>
    <row r="10" spans="1:13" s="10" customFormat="1">
      <c r="A10" s="12" t="s">
        <v>40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5"/>
      <c r="M10" s="9">
        <f>ROUND(SUM(M4:M9),0)</f>
        <v>14969</v>
      </c>
    </row>
    <row r="11" spans="1:13" s="10" customFormat="1" ht="32.25" customHeight="1">
      <c r="A11" s="16" t="s">
        <v>37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</row>
    <row r="12" spans="1:13" s="10" customFormat="1" ht="32.25" customHeight="1">
      <c r="A12" s="16" t="s">
        <v>38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</row>
    <row r="13" spans="1:13">
      <c r="D13" s="1"/>
      <c r="G13" s="2">
        <f>SUM(G4:G9)</f>
        <v>539</v>
      </c>
      <c r="H13" s="2">
        <f>SUM(H4:H9)</f>
        <v>3402.02</v>
      </c>
    </row>
  </sheetData>
  <mergeCells count="7">
    <mergeCell ref="A10:L10"/>
    <mergeCell ref="A11:M11"/>
    <mergeCell ref="A12:M12"/>
    <mergeCell ref="A1:H1"/>
    <mergeCell ref="I1:M1"/>
    <mergeCell ref="A2:H2"/>
    <mergeCell ref="I2:M2"/>
  </mergeCells>
  <conditionalFormatting sqref="C1:C2">
    <cfRule type="duplicateValues" dxfId="2" priority="3"/>
  </conditionalFormatting>
  <conditionalFormatting sqref="C10:C13">
    <cfRule type="duplicateValues" dxfId="1" priority="2"/>
  </conditionalFormatting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2026-02-10T07:55:07Z</cp:lastPrinted>
  <dcterms:created xsi:type="dcterms:W3CDTF">2026-02-08T05:20:35Z</dcterms:created>
  <dcterms:modified xsi:type="dcterms:W3CDTF">2026-02-23T10:53:18Z</dcterms:modified>
</cp:coreProperties>
</file>