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M4"/>
  <c r="H15"/>
  <c r="G15"/>
  <c r="K5"/>
  <c r="K6"/>
  <c r="K7"/>
  <c r="K8"/>
  <c r="K9"/>
  <c r="K10"/>
  <c r="K11"/>
  <c r="K4"/>
  <c r="J5"/>
  <c r="J6"/>
  <c r="J7"/>
  <c r="J8"/>
  <c r="J9"/>
  <c r="J10"/>
  <c r="J11"/>
  <c r="J4"/>
  <c r="I5"/>
  <c r="M5" s="1"/>
  <c r="I6"/>
  <c r="M6" s="1"/>
  <c r="I7"/>
  <c r="M7" s="1"/>
  <c r="I8"/>
  <c r="M8" s="1"/>
  <c r="I9"/>
  <c r="M9" s="1"/>
  <c r="I10"/>
  <c r="M10" s="1"/>
  <c r="I11"/>
  <c r="M11" s="1"/>
  <c r="I4"/>
</calcChain>
</file>

<file path=xl/sharedStrings.xml><?xml version="1.0" encoding="utf-8"?>
<sst xmlns="http://schemas.openxmlformats.org/spreadsheetml/2006/main" count="59" uniqueCount="44">
  <si>
    <t>INVOICE
ATC LOGISTICS,,8984191006
GST No:21CHVPB1842D2ZQ</t>
  </si>
  <si>
    <t>DD</t>
  </si>
  <si>
    <t>01/2/2025</t>
  </si>
  <si>
    <t>1873</t>
  </si>
  <si>
    <t>1894</t>
  </si>
  <si>
    <t>1886</t>
  </si>
  <si>
    <t>03/2/2025</t>
  </si>
  <si>
    <t>1902</t>
  </si>
  <si>
    <t>06/2/2025</t>
  </si>
  <si>
    <t>11905</t>
  </si>
  <si>
    <t>12/2/2025</t>
  </si>
  <si>
    <t>1950</t>
  </si>
  <si>
    <t>14/2/2025</t>
  </si>
  <si>
    <t>11963</t>
  </si>
  <si>
    <t>22/2/2025</t>
  </si>
  <si>
    <t>11999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</si>
  <si>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</si>
  <si>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</si>
  <si>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</si>
  <si>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</si>
  <si>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</si>
  <si>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JEYPORE</t>
  </si>
  <si>
    <t>ROURKELA</t>
  </si>
  <si>
    <t>CTC</t>
  </si>
  <si>
    <t>JAA/03972</t>
  </si>
  <si>
    <t>JAA/03974</t>
  </si>
  <si>
    <t>JAA/03981</t>
  </si>
  <si>
    <t>JAA/04034</t>
  </si>
  <si>
    <t>JAA/04068</t>
  </si>
  <si>
    <t>JAA/04148</t>
  </si>
  <si>
    <t>JAA/04197</t>
  </si>
  <si>
    <t>JAA/04246</t>
  </si>
  <si>
    <t>FROM</t>
  </si>
  <si>
    <t>TO</t>
  </si>
  <si>
    <t>INV NO</t>
  </si>
  <si>
    <t>CASE</t>
  </si>
  <si>
    <t>WEIGHT</t>
  </si>
  <si>
    <t xml:space="preserve">HYGIENIC RESEARCH INSTITUTE PRIVATE LIMITED
Address: RIVER SIDE, 1st Floor PURIGHAT LANE,UPPER TELENGA BAZAR, 753002,ODISHA,9337717079
GST No:21AABCH1547F1Z6
</t>
  </si>
  <si>
    <t>RATE</t>
  </si>
  <si>
    <t>HAM</t>
  </si>
  <si>
    <t>LR</t>
  </si>
  <si>
    <t>AMOUNT</t>
  </si>
  <si>
    <t>(RUPEES THIRTEEN THOUSAND THREE HUNDRED NINE ONLY)</t>
  </si>
  <si>
    <t xml:space="preserve">Bill Date:28/02/2025
Bill NO : 4870
Total Amount:13309.00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</si>
</sst>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66675</xdr:rowOff>
    </xdr:from>
    <xdr:to>
      <xdr:col>8</xdr:col>
      <xdr:colOff>190501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66675"/>
          <a:ext cx="41338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9" customHeight="1">
      <c r="A2" s="18" t="s">
        <v>37</v>
      </c>
      <c r="B2" s="19"/>
      <c r="C2" s="19"/>
      <c r="D2" s="19"/>
      <c r="E2" s="19"/>
      <c r="F2" s="19"/>
      <c r="G2" s="19"/>
      <c r="H2" s="19"/>
      <c r="I2" s="20"/>
      <c r="J2" s="21" t="s">
        <v>43</v>
      </c>
      <c r="K2" s="21"/>
      <c r="L2" s="21"/>
      <c r="M2" s="21"/>
    </row>
    <row r="3" spans="1:13" s="11" customFormat="1">
      <c r="A3" s="6" t="s">
        <v>18</v>
      </c>
      <c r="B3" s="6" t="s">
        <v>19</v>
      </c>
      <c r="C3" s="6" t="s">
        <v>20</v>
      </c>
      <c r="D3" s="6" t="s">
        <v>32</v>
      </c>
      <c r="E3" s="6" t="s">
        <v>33</v>
      </c>
      <c r="F3" s="6" t="s">
        <v>34</v>
      </c>
      <c r="G3" s="6" t="s">
        <v>35</v>
      </c>
      <c r="H3" s="6" t="s">
        <v>36</v>
      </c>
      <c r="I3" s="10" t="s">
        <v>38</v>
      </c>
      <c r="J3" s="10" t="s">
        <v>39</v>
      </c>
      <c r="K3" s="10" t="s">
        <v>1</v>
      </c>
      <c r="L3" s="10" t="s">
        <v>40</v>
      </c>
      <c r="M3" s="10" t="s">
        <v>41</v>
      </c>
    </row>
    <row r="4" spans="1:13">
      <c r="A4" s="4">
        <v>1</v>
      </c>
      <c r="B4" s="4" t="s">
        <v>2</v>
      </c>
      <c r="C4" s="4" t="s">
        <v>24</v>
      </c>
      <c r="D4" s="9" t="s">
        <v>23</v>
      </c>
      <c r="E4" s="4" t="s">
        <v>21</v>
      </c>
      <c r="F4" s="4" t="s">
        <v>3</v>
      </c>
      <c r="G4" s="4">
        <v>20</v>
      </c>
      <c r="H4" s="4">
        <v>143</v>
      </c>
      <c r="I4" s="7">
        <f>VLOOKUP(E4,'[1]HYGIENIC RESEARCH '!$C$6:$E$25,3,FALSE)</f>
        <v>2.78</v>
      </c>
      <c r="J4" s="7">
        <f>G4*2</f>
        <v>40</v>
      </c>
      <c r="K4" s="7">
        <f>G4*10</f>
        <v>200</v>
      </c>
      <c r="L4" s="7">
        <v>25</v>
      </c>
      <c r="M4" s="7">
        <f>H4*I4+J4+K4+L4</f>
        <v>662.54</v>
      </c>
    </row>
    <row r="5" spans="1:13">
      <c r="A5" s="4">
        <v>2</v>
      </c>
      <c r="B5" s="4" t="s">
        <v>2</v>
      </c>
      <c r="C5" s="4" t="s">
        <v>25</v>
      </c>
      <c r="D5" s="9" t="s">
        <v>23</v>
      </c>
      <c r="E5" s="4" t="s">
        <v>21</v>
      </c>
      <c r="F5" s="4" t="s">
        <v>4</v>
      </c>
      <c r="G5" s="4">
        <v>14</v>
      </c>
      <c r="H5" s="4">
        <v>86</v>
      </c>
      <c r="I5" s="7">
        <f>VLOOKUP(E5,'[1]HYGIENIC RESEARCH '!$C$6:$E$25,3,FALSE)</f>
        <v>2.78</v>
      </c>
      <c r="J5" s="7">
        <f t="shared" ref="J5:J11" si="0">G5*2</f>
        <v>28</v>
      </c>
      <c r="K5" s="7">
        <f t="shared" ref="K5:K11" si="1">G5*10</f>
        <v>140</v>
      </c>
      <c r="L5" s="7">
        <v>25</v>
      </c>
      <c r="M5" s="7">
        <f t="shared" ref="M5:M11" si="2">H5*I5+J5+K5+L5</f>
        <v>432.08</v>
      </c>
    </row>
    <row r="6" spans="1:13">
      <c r="A6" s="4">
        <v>3</v>
      </c>
      <c r="B6" s="4" t="s">
        <v>2</v>
      </c>
      <c r="C6" s="4" t="s">
        <v>26</v>
      </c>
      <c r="D6" s="9" t="s">
        <v>23</v>
      </c>
      <c r="E6" s="4" t="s">
        <v>22</v>
      </c>
      <c r="F6" s="4" t="s">
        <v>5</v>
      </c>
      <c r="G6" s="4">
        <v>130</v>
      </c>
      <c r="H6" s="4">
        <v>660</v>
      </c>
      <c r="I6" s="7">
        <f>VLOOKUP(E6,'[1]HYGIENIC RESEARCH '!$C$6:$E$25,3,FALSE)</f>
        <v>1.68</v>
      </c>
      <c r="J6" s="7">
        <f t="shared" si="0"/>
        <v>260</v>
      </c>
      <c r="K6" s="7">
        <f t="shared" si="1"/>
        <v>1300</v>
      </c>
      <c r="L6" s="7">
        <v>25</v>
      </c>
      <c r="M6" s="7">
        <f t="shared" si="2"/>
        <v>2693.8</v>
      </c>
    </row>
    <row r="7" spans="1:13">
      <c r="A7" s="4">
        <v>4</v>
      </c>
      <c r="B7" s="4" t="s">
        <v>6</v>
      </c>
      <c r="C7" s="4" t="s">
        <v>27</v>
      </c>
      <c r="D7" s="9" t="s">
        <v>23</v>
      </c>
      <c r="E7" s="4" t="s">
        <v>22</v>
      </c>
      <c r="F7" s="4" t="s">
        <v>7</v>
      </c>
      <c r="G7" s="4">
        <v>70</v>
      </c>
      <c r="H7" s="4">
        <v>368</v>
      </c>
      <c r="I7" s="7">
        <f>VLOOKUP(E7,'[1]HYGIENIC RESEARCH '!$C$6:$E$25,3,FALSE)</f>
        <v>1.68</v>
      </c>
      <c r="J7" s="7">
        <f t="shared" si="0"/>
        <v>140</v>
      </c>
      <c r="K7" s="7">
        <f t="shared" si="1"/>
        <v>700</v>
      </c>
      <c r="L7" s="7">
        <v>25</v>
      </c>
      <c r="M7" s="7">
        <f t="shared" si="2"/>
        <v>1483.24</v>
      </c>
    </row>
    <row r="8" spans="1:13">
      <c r="A8" s="4">
        <v>5</v>
      </c>
      <c r="B8" s="4" t="s">
        <v>8</v>
      </c>
      <c r="C8" s="4" t="s">
        <v>28</v>
      </c>
      <c r="D8" s="9" t="s">
        <v>23</v>
      </c>
      <c r="E8" s="4" t="s">
        <v>21</v>
      </c>
      <c r="F8" s="4" t="s">
        <v>9</v>
      </c>
      <c r="G8" s="4">
        <v>74</v>
      </c>
      <c r="H8" s="4">
        <v>398</v>
      </c>
      <c r="I8" s="7">
        <f>VLOOKUP(E8,'[1]HYGIENIC RESEARCH '!$C$6:$E$25,3,FALSE)</f>
        <v>2.78</v>
      </c>
      <c r="J8" s="7">
        <f t="shared" si="0"/>
        <v>148</v>
      </c>
      <c r="K8" s="7">
        <f t="shared" si="1"/>
        <v>740</v>
      </c>
      <c r="L8" s="7">
        <v>25</v>
      </c>
      <c r="M8" s="7">
        <f t="shared" si="2"/>
        <v>2019.4399999999998</v>
      </c>
    </row>
    <row r="9" spans="1:13">
      <c r="A9" s="4">
        <v>6</v>
      </c>
      <c r="B9" s="4" t="s">
        <v>10</v>
      </c>
      <c r="C9" s="4" t="s">
        <v>29</v>
      </c>
      <c r="D9" s="9" t="s">
        <v>23</v>
      </c>
      <c r="E9" s="4" t="s">
        <v>22</v>
      </c>
      <c r="F9" s="4" t="s">
        <v>11</v>
      </c>
      <c r="G9" s="4">
        <v>69</v>
      </c>
      <c r="H9" s="4">
        <v>384.41</v>
      </c>
      <c r="I9" s="7">
        <f>VLOOKUP(E9,'[1]HYGIENIC RESEARCH '!$C$6:$E$25,3,FALSE)</f>
        <v>1.68</v>
      </c>
      <c r="J9" s="7">
        <f t="shared" si="0"/>
        <v>138</v>
      </c>
      <c r="K9" s="7">
        <f t="shared" si="1"/>
        <v>690</v>
      </c>
      <c r="L9" s="7">
        <v>25</v>
      </c>
      <c r="M9" s="7">
        <f t="shared" si="2"/>
        <v>1498.8088</v>
      </c>
    </row>
    <row r="10" spans="1:13">
      <c r="A10" s="4">
        <v>7</v>
      </c>
      <c r="B10" s="4" t="s">
        <v>12</v>
      </c>
      <c r="C10" s="4" t="s">
        <v>30</v>
      </c>
      <c r="D10" s="9" t="s">
        <v>23</v>
      </c>
      <c r="E10" s="4" t="s">
        <v>21</v>
      </c>
      <c r="F10" s="4" t="s">
        <v>13</v>
      </c>
      <c r="G10" s="4">
        <v>100</v>
      </c>
      <c r="H10" s="4">
        <v>540</v>
      </c>
      <c r="I10" s="7">
        <f>VLOOKUP(E10,'[1]HYGIENIC RESEARCH '!$C$6:$E$25,3,FALSE)</f>
        <v>2.78</v>
      </c>
      <c r="J10" s="7">
        <f t="shared" si="0"/>
        <v>200</v>
      </c>
      <c r="K10" s="7">
        <f t="shared" si="1"/>
        <v>1000</v>
      </c>
      <c r="L10" s="7">
        <v>25</v>
      </c>
      <c r="M10" s="7">
        <f t="shared" si="2"/>
        <v>2726.2</v>
      </c>
    </row>
    <row r="11" spans="1:13">
      <c r="A11" s="4">
        <v>8</v>
      </c>
      <c r="B11" s="4" t="s">
        <v>14</v>
      </c>
      <c r="C11" s="4" t="s">
        <v>31</v>
      </c>
      <c r="D11" s="9" t="s">
        <v>23</v>
      </c>
      <c r="E11" s="4" t="s">
        <v>22</v>
      </c>
      <c r="F11" s="4" t="s">
        <v>15</v>
      </c>
      <c r="G11" s="4">
        <v>92</v>
      </c>
      <c r="H11" s="4">
        <v>395</v>
      </c>
      <c r="I11" s="7">
        <f>VLOOKUP(E11,'[1]HYGIENIC RESEARCH '!$C$6:$E$25,3,FALSE)</f>
        <v>1.68</v>
      </c>
      <c r="J11" s="7">
        <f t="shared" si="0"/>
        <v>184</v>
      </c>
      <c r="K11" s="7">
        <f t="shared" si="1"/>
        <v>920</v>
      </c>
      <c r="L11" s="7">
        <v>25</v>
      </c>
      <c r="M11" s="7">
        <f t="shared" si="2"/>
        <v>1792.6</v>
      </c>
    </row>
    <row r="12" spans="1:13" s="3" customFormat="1">
      <c r="A12" s="12" t="s">
        <v>42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5"/>
      <c r="M12" s="8">
        <f>ROUND(SUM(M4:M11),0)</f>
        <v>13309</v>
      </c>
    </row>
    <row r="13" spans="1:13" s="3" customFormat="1" ht="30" customHeight="1">
      <c r="A13" s="16" t="s">
        <v>17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</row>
    <row r="14" spans="1:13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7"/>
    </row>
    <row r="15" spans="1:13">
      <c r="G15" s="5">
        <f>SUM(G4:G11)</f>
        <v>569</v>
      </c>
      <c r="H15" s="5">
        <f>SUM(H4:H11)</f>
        <v>2974.41</v>
      </c>
    </row>
  </sheetData>
  <mergeCells count="7">
    <mergeCell ref="A12:L12"/>
    <mergeCell ref="A13:M13"/>
    <mergeCell ref="A14:M14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2025-03-07T11:26:14Z</cp:lastPrinted>
  <dcterms:created xsi:type="dcterms:W3CDTF">2025-03-05T08:17:57Z</dcterms:created>
  <dcterms:modified xsi:type="dcterms:W3CDTF">2025-03-07T11:26:16Z</dcterms:modified>
</cp:coreProperties>
</file>