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2" i="1"/>
  <c r="M5"/>
  <c r="M6"/>
  <c r="M7"/>
  <c r="M8"/>
  <c r="M9"/>
  <c r="M10"/>
  <c r="M11"/>
  <c r="M4"/>
  <c r="K5"/>
  <c r="K6"/>
  <c r="K7"/>
  <c r="K8"/>
  <c r="K9"/>
  <c r="K10"/>
  <c r="K11"/>
  <c r="K4"/>
  <c r="J5"/>
  <c r="J6"/>
  <c r="J7"/>
  <c r="J8"/>
  <c r="J9"/>
  <c r="J10"/>
  <c r="J11"/>
  <c r="J4"/>
  <c r="I5"/>
  <c r="I6"/>
  <c r="I7"/>
  <c r="I8"/>
  <c r="I9"/>
  <c r="I10"/>
  <c r="I11"/>
  <c r="I4"/>
</calcChain>
</file>

<file path=xl/sharedStrings.xml><?xml version="1.0" encoding="utf-8"?>
<sst xmlns="http://schemas.openxmlformats.org/spreadsheetml/2006/main" count="59" uniqueCount="47">
  <si>
    <t>INVOICE
ATC LOGISTICS,,8984191006
GST No:21CHVPB1842D2ZQ</t>
  </si>
  <si>
    <t>DD</t>
  </si>
  <si>
    <t>03/10/2024</t>
  </si>
  <si>
    <t>4852</t>
  </si>
  <si>
    <t>05/10/2024</t>
  </si>
  <si>
    <t>4895</t>
  </si>
  <si>
    <t>09/10/2024</t>
  </si>
  <si>
    <t>1169</t>
  </si>
  <si>
    <t>18/10/2024</t>
  </si>
  <si>
    <t>11203</t>
  </si>
  <si>
    <t>23/10/2024</t>
  </si>
  <si>
    <t>11226</t>
  </si>
  <si>
    <t>28/10/2024</t>
  </si>
  <si>
    <t>1248</t>
  </si>
  <si>
    <t>26/10/2024</t>
  </si>
  <si>
    <t>11227</t>
  </si>
  <si>
    <t>1232</t>
  </si>
  <si>
    <t>Thanking you for your business.
ATC LOGISTICS</t>
  </si>
  <si>
    <t>RAJGANGPUR</t>
  </si>
  <si>
    <t>ROURKELA</t>
  </si>
  <si>
    <t>JEYPORE</t>
  </si>
  <si>
    <t>BIRAMITRAPUR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</si>
  <si>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</si>
  <si>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</si>
  <si>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</si>
  <si>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</si>
  <si>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</si>
  <si>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</si>
  <si>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</si>
  <si>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</si>
  <si>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</si>
  <si>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</si>
  <si>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</si>
  <si>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</si>
  <si>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</si>
  <si>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 xml:space="preserve">HYGIENIC RESEARCH INSTITUTE PRIVATE LIMITED
Address: RIVER SIDE, 1st Floor PURIGHAT LANE,UPPER TELENGA BAZAR, 753002,ODISHA,9337717079
GST No:21AABCH1547F1Z6
</t>
  </si>
  <si>
    <t>(RUPEES TWENTY ONE THOUSAND NINE HUNDRED SIX ONLY)</t>
  </si>
  <si>
    <t>Kindly, verify &amp; confirm within 7 days, else GST will be filed by 20th NOV. , 2024. 
GST to be paid by Consignor under Reverse Charge Mechanism(RCM) as per GST.</t>
  </si>
  <si>
    <t xml:space="preserve">Bill Date:31/10/2024
Bill NO : 3243
Total Amount:21906.00
</t>
  </si>
  <si>
    <t>JAA/02461</t>
  </si>
  <si>
    <t>JAA/02494</t>
  </si>
  <si>
    <t>JAA/02577</t>
  </si>
  <si>
    <t>JAA/02637</t>
  </si>
  <si>
    <t>JAA/02672</t>
  </si>
  <si>
    <t>JAA/02695</t>
  </si>
  <si>
    <t>JAA/02700</t>
  </si>
  <si>
    <t>JAA/02714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</si>
</sst>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76200</xdr:rowOff>
    </xdr:from>
    <xdr:to>
      <xdr:col>8</xdr:col>
      <xdr:colOff>85726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6" y="76200"/>
          <a:ext cx="40195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ZYDUS HEALTH CAR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N2" sqref="N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0.140625" style="1" bestFit="1" customWidth="1"/>
    <col min="4" max="4" width="5.7109375" style="1" bestFit="1" customWidth="1"/>
    <col min="5" max="5" width="14.5703125" style="1" bestFit="1" customWidth="1"/>
    <col min="6" max="6" width="6.85546875" style="1" bestFit="1" customWidth="1"/>
    <col min="7" max="7" width="4.8554687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7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0</v>
      </c>
      <c r="K1" s="19"/>
      <c r="L1" s="19"/>
      <c r="M1" s="19"/>
    </row>
    <row r="2" spans="1:13" ht="71.25" customHeight="1">
      <c r="A2" s="16" t="s">
        <v>35</v>
      </c>
      <c r="B2" s="17"/>
      <c r="C2" s="17"/>
      <c r="D2" s="17"/>
      <c r="E2" s="17"/>
      <c r="F2" s="17"/>
      <c r="G2" s="17"/>
      <c r="H2" s="17"/>
      <c r="I2" s="18"/>
      <c r="J2" s="19" t="s">
        <v>38</v>
      </c>
      <c r="K2" s="19"/>
      <c r="L2" s="19"/>
      <c r="M2" s="19"/>
    </row>
    <row r="3" spans="1:13" s="3" customFormat="1">
      <c r="A3" s="5" t="s">
        <v>23</v>
      </c>
      <c r="B3" s="5" t="s">
        <v>24</v>
      </c>
      <c r="C3" s="20" t="s">
        <v>25</v>
      </c>
      <c r="D3" s="20" t="s">
        <v>26</v>
      </c>
      <c r="E3" s="5" t="s">
        <v>27</v>
      </c>
      <c r="F3" s="20" t="s">
        <v>28</v>
      </c>
      <c r="G3" s="20" t="s">
        <v>29</v>
      </c>
      <c r="H3" s="5" t="s">
        <v>30</v>
      </c>
      <c r="I3" s="9" t="s">
        <v>31</v>
      </c>
      <c r="J3" s="9" t="s">
        <v>32</v>
      </c>
      <c r="K3" s="9" t="s">
        <v>1</v>
      </c>
      <c r="L3" s="9" t="s">
        <v>33</v>
      </c>
      <c r="M3" s="9" t="s">
        <v>34</v>
      </c>
    </row>
    <row r="4" spans="1:13">
      <c r="A4" s="4">
        <v>1</v>
      </c>
      <c r="B4" s="4" t="s">
        <v>2</v>
      </c>
      <c r="C4" s="4" t="s">
        <v>39</v>
      </c>
      <c r="D4" s="8" t="s">
        <v>22</v>
      </c>
      <c r="E4" s="4" t="s">
        <v>18</v>
      </c>
      <c r="F4" s="4" t="s">
        <v>3</v>
      </c>
      <c r="G4" s="4">
        <v>16</v>
      </c>
      <c r="H4" s="4">
        <v>78.040000000000006</v>
      </c>
      <c r="I4" s="6">
        <f>VLOOKUP(E4,'[1]HYGIENIC RESEARCH '!$C$6:$E$25,3,FALSE)</f>
        <v>2.5</v>
      </c>
      <c r="J4" s="6">
        <f>G4*2</f>
        <v>32</v>
      </c>
      <c r="K4" s="6">
        <f>G4*10</f>
        <v>160</v>
      </c>
      <c r="L4" s="6">
        <v>25</v>
      </c>
      <c r="M4" s="6">
        <f>H4*I4+J4+K4+L4</f>
        <v>412.1</v>
      </c>
    </row>
    <row r="5" spans="1:13">
      <c r="A5" s="4">
        <v>2</v>
      </c>
      <c r="B5" s="4" t="s">
        <v>4</v>
      </c>
      <c r="C5" s="4" t="s">
        <v>40</v>
      </c>
      <c r="D5" s="8" t="s">
        <v>22</v>
      </c>
      <c r="E5" s="4" t="s">
        <v>19</v>
      </c>
      <c r="F5" s="4" t="s">
        <v>5</v>
      </c>
      <c r="G5" s="4">
        <v>80</v>
      </c>
      <c r="H5" s="4">
        <v>469.44</v>
      </c>
      <c r="I5" s="6">
        <f>VLOOKUP(E5,'[1]HYGIENIC RESEARCH '!$C$6:$E$25,3,FALSE)</f>
        <v>1.68</v>
      </c>
      <c r="J5" s="6">
        <f t="shared" ref="J5:J11" si="0">G5*2</f>
        <v>160</v>
      </c>
      <c r="K5" s="6">
        <f t="shared" ref="K5:K11" si="1">G5*10</f>
        <v>800</v>
      </c>
      <c r="L5" s="6">
        <v>25</v>
      </c>
      <c r="M5" s="6">
        <f t="shared" ref="M5:M11" si="2">H5*I5+J5+K5+L5</f>
        <v>1773.6592000000001</v>
      </c>
    </row>
    <row r="6" spans="1:13">
      <c r="A6" s="4">
        <v>3</v>
      </c>
      <c r="B6" s="4" t="s">
        <v>6</v>
      </c>
      <c r="C6" s="4" t="s">
        <v>41</v>
      </c>
      <c r="D6" s="8" t="s">
        <v>22</v>
      </c>
      <c r="E6" s="4" t="s">
        <v>20</v>
      </c>
      <c r="F6" s="4" t="s">
        <v>7</v>
      </c>
      <c r="G6" s="4">
        <v>253</v>
      </c>
      <c r="H6" s="4">
        <v>1452.99</v>
      </c>
      <c r="I6" s="6">
        <f>VLOOKUP(E6,'[1]HYGIENIC RESEARCH '!$C$6:$E$25,3,FALSE)</f>
        <v>2.78</v>
      </c>
      <c r="J6" s="6">
        <f t="shared" si="0"/>
        <v>506</v>
      </c>
      <c r="K6" s="6">
        <f t="shared" si="1"/>
        <v>2530</v>
      </c>
      <c r="L6" s="6">
        <v>25</v>
      </c>
      <c r="M6" s="6">
        <f t="shared" si="2"/>
        <v>7100.3122000000003</v>
      </c>
    </row>
    <row r="7" spans="1:13">
      <c r="A7" s="4">
        <v>4</v>
      </c>
      <c r="B7" s="4" t="s">
        <v>8</v>
      </c>
      <c r="C7" s="4" t="s">
        <v>42</v>
      </c>
      <c r="D7" s="8" t="s">
        <v>22</v>
      </c>
      <c r="E7" s="4" t="s">
        <v>21</v>
      </c>
      <c r="F7" s="4" t="s">
        <v>9</v>
      </c>
      <c r="G7" s="4">
        <v>27</v>
      </c>
      <c r="H7" s="4">
        <v>136.80000000000001</v>
      </c>
      <c r="I7" s="6">
        <f>VLOOKUP(E7,'[1]HYGIENIC RESEARCH '!$C$6:$E$25,3,FALSE)</f>
        <v>2.6</v>
      </c>
      <c r="J7" s="6">
        <f t="shared" si="0"/>
        <v>54</v>
      </c>
      <c r="K7" s="6">
        <f t="shared" si="1"/>
        <v>270</v>
      </c>
      <c r="L7" s="6">
        <v>25</v>
      </c>
      <c r="M7" s="6">
        <f t="shared" si="2"/>
        <v>704.68000000000006</v>
      </c>
    </row>
    <row r="8" spans="1:13">
      <c r="A8" s="4">
        <v>5</v>
      </c>
      <c r="B8" s="4" t="s">
        <v>10</v>
      </c>
      <c r="C8" s="4" t="s">
        <v>43</v>
      </c>
      <c r="D8" s="8" t="s">
        <v>22</v>
      </c>
      <c r="E8" s="4" t="s">
        <v>20</v>
      </c>
      <c r="F8" s="4" t="s">
        <v>11</v>
      </c>
      <c r="G8" s="4">
        <v>100</v>
      </c>
      <c r="H8" s="4">
        <v>835.2</v>
      </c>
      <c r="I8" s="6">
        <f>VLOOKUP(E8,'[1]HYGIENIC RESEARCH '!$C$6:$E$25,3,FALSE)</f>
        <v>2.78</v>
      </c>
      <c r="J8" s="6">
        <f t="shared" si="0"/>
        <v>200</v>
      </c>
      <c r="K8" s="6">
        <f t="shared" si="1"/>
        <v>1000</v>
      </c>
      <c r="L8" s="6">
        <v>25</v>
      </c>
      <c r="M8" s="6">
        <f t="shared" si="2"/>
        <v>3546.8559999999998</v>
      </c>
    </row>
    <row r="9" spans="1:13">
      <c r="A9" s="4">
        <v>6</v>
      </c>
      <c r="B9" s="4" t="s">
        <v>14</v>
      </c>
      <c r="C9" s="4" t="s">
        <v>44</v>
      </c>
      <c r="D9" s="8" t="s">
        <v>22</v>
      </c>
      <c r="E9" s="4" t="s">
        <v>21</v>
      </c>
      <c r="F9" s="4" t="s">
        <v>15</v>
      </c>
      <c r="G9" s="4">
        <v>10</v>
      </c>
      <c r="H9" s="4">
        <v>43</v>
      </c>
      <c r="I9" s="6">
        <f>VLOOKUP(E9,'[1]HYGIENIC RESEARCH '!$C$6:$E$25,3,FALSE)</f>
        <v>2.6</v>
      </c>
      <c r="J9" s="6">
        <f t="shared" si="0"/>
        <v>20</v>
      </c>
      <c r="K9" s="6">
        <f t="shared" si="1"/>
        <v>100</v>
      </c>
      <c r="L9" s="6">
        <v>25</v>
      </c>
      <c r="M9" s="6">
        <f t="shared" si="2"/>
        <v>256.8</v>
      </c>
    </row>
    <row r="10" spans="1:13">
      <c r="A10" s="4">
        <v>7</v>
      </c>
      <c r="B10" s="4" t="s">
        <v>14</v>
      </c>
      <c r="C10" s="4" t="s">
        <v>45</v>
      </c>
      <c r="D10" s="8" t="s">
        <v>22</v>
      </c>
      <c r="E10" s="4" t="s">
        <v>19</v>
      </c>
      <c r="F10" s="4" t="s">
        <v>16</v>
      </c>
      <c r="G10" s="4">
        <v>257</v>
      </c>
      <c r="H10" s="4">
        <v>1379.18</v>
      </c>
      <c r="I10" s="6">
        <f>VLOOKUP(E10,'[1]HYGIENIC RESEARCH '!$C$6:$E$25,3,FALSE)</f>
        <v>1.68</v>
      </c>
      <c r="J10" s="6">
        <f t="shared" si="0"/>
        <v>514</v>
      </c>
      <c r="K10" s="6">
        <f t="shared" si="1"/>
        <v>2570</v>
      </c>
      <c r="L10" s="6">
        <v>25</v>
      </c>
      <c r="M10" s="6">
        <f t="shared" si="2"/>
        <v>5426.0223999999998</v>
      </c>
    </row>
    <row r="11" spans="1:13">
      <c r="A11" s="4">
        <v>8</v>
      </c>
      <c r="B11" s="4" t="s">
        <v>12</v>
      </c>
      <c r="C11" s="4" t="s">
        <v>46</v>
      </c>
      <c r="D11" s="8" t="s">
        <v>22</v>
      </c>
      <c r="E11" s="4" t="s">
        <v>20</v>
      </c>
      <c r="F11" s="4" t="s">
        <v>13</v>
      </c>
      <c r="G11" s="4">
        <v>104</v>
      </c>
      <c r="H11" s="4">
        <v>508</v>
      </c>
      <c r="I11" s="6">
        <f>VLOOKUP(E11,'[1]HYGIENIC RESEARCH '!$C$6:$E$25,3,FALSE)</f>
        <v>2.78</v>
      </c>
      <c r="J11" s="6">
        <f t="shared" si="0"/>
        <v>208</v>
      </c>
      <c r="K11" s="6">
        <f t="shared" si="1"/>
        <v>1040</v>
      </c>
      <c r="L11" s="6">
        <v>25</v>
      </c>
      <c r="M11" s="6">
        <f t="shared" si="2"/>
        <v>2685.24</v>
      </c>
    </row>
    <row r="12" spans="1:13" s="3" customFormat="1">
      <c r="A12" s="10" t="s">
        <v>36</v>
      </c>
      <c r="B12" s="11"/>
      <c r="C12" s="11"/>
      <c r="D12" s="11"/>
      <c r="E12" s="11"/>
      <c r="F12" s="11"/>
      <c r="G12" s="11"/>
      <c r="H12" s="11"/>
      <c r="I12" s="12"/>
      <c r="J12" s="12"/>
      <c r="K12" s="12"/>
      <c r="L12" s="13"/>
      <c r="M12" s="7">
        <f>ROUND(SUM(M4:M11),0)</f>
        <v>21906</v>
      </c>
    </row>
    <row r="13" spans="1:13" s="3" customFormat="1" ht="30" customHeight="1">
      <c r="A13" s="14" t="s">
        <v>37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  <c r="L13" s="15"/>
      <c r="M13" s="15"/>
    </row>
    <row r="14" spans="1:13" s="3" customFormat="1" ht="30" customHeight="1">
      <c r="A14" s="14" t="s">
        <v>17</v>
      </c>
      <c r="B14" s="14"/>
      <c r="C14" s="14"/>
      <c r="D14" s="14"/>
      <c r="E14" s="14"/>
      <c r="F14" s="14"/>
      <c r="G14" s="14"/>
      <c r="H14" s="14"/>
      <c r="I14" s="15"/>
      <c r="J14" s="15"/>
      <c r="K14" s="15"/>
      <c r="L14" s="15"/>
      <c r="M14" s="15"/>
    </row>
  </sheetData>
  <sortState ref="B4:M11">
    <sortCondition ref="B4"/>
  </sortState>
  <mergeCells count="7">
    <mergeCell ref="A12:L12"/>
    <mergeCell ref="A13:M13"/>
    <mergeCell ref="A14:M14"/>
    <mergeCell ref="A1:I1"/>
    <mergeCell ref="A2:I2"/>
    <mergeCell ref="J1:M1"/>
    <mergeCell ref="J2:M2"/>
  </mergeCells>
  <pageMargins left="0.1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2024-11-07T11:21:15Z</cp:lastPrinted>
  <dcterms:created xsi:type="dcterms:W3CDTF">2024-11-05T04:10:13Z</dcterms:created>
  <dcterms:modified xsi:type="dcterms:W3CDTF">2024-11-07T11:21:17Z</dcterms:modified>
</cp:coreProperties>
</file>