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4"/>
  <c r="G9"/>
  <c r="G16" s="1"/>
  <c r="K5"/>
  <c r="K6"/>
  <c r="K7"/>
  <c r="K8"/>
  <c r="K10"/>
  <c r="K11"/>
  <c r="K12"/>
  <c r="K4"/>
  <c r="J5"/>
  <c r="J6"/>
  <c r="J7"/>
  <c r="J8"/>
  <c r="J10"/>
  <c r="J11"/>
  <c r="J12"/>
  <c r="J4"/>
  <c r="I5"/>
  <c r="M5" s="1"/>
  <c r="I6"/>
  <c r="M6" s="1"/>
  <c r="I7"/>
  <c r="M7" s="1"/>
  <c r="I8"/>
  <c r="M8" s="1"/>
  <c r="I9"/>
  <c r="I10"/>
  <c r="M10" s="1"/>
  <c r="I11"/>
  <c r="M11" s="1"/>
  <c r="I12"/>
  <c r="M12" s="1"/>
  <c r="I4"/>
  <c r="H16"/>
  <c r="J9" l="1"/>
  <c r="M9" s="1"/>
  <c r="K9"/>
</calcChain>
</file>

<file path=xl/sharedStrings.xml><?xml version="1.0" encoding="utf-8"?>
<sst xmlns="http://schemas.openxmlformats.org/spreadsheetml/2006/main" count="64" uniqueCount="50">
  <si>
    <t>05/12/2025</t>
  </si>
  <si>
    <t>11327</t>
  </si>
  <si>
    <t>08/12/2025</t>
  </si>
  <si>
    <t>1349</t>
  </si>
  <si>
    <t>09/12/2025</t>
  </si>
  <si>
    <t>1354</t>
  </si>
  <si>
    <t>11/12/2025</t>
  </si>
  <si>
    <t>1368</t>
  </si>
  <si>
    <t>1369</t>
  </si>
  <si>
    <t>17/12/2025</t>
  </si>
  <si>
    <t>1392</t>
  </si>
  <si>
    <t>23/12/2025</t>
  </si>
  <si>
    <t>1425</t>
  </si>
  <si>
    <t>24/12/2025</t>
  </si>
  <si>
    <t>1435</t>
  </si>
  <si>
    <t>29/12/2025</t>
  </si>
  <si>
    <t>1459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</si>
  <si>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</si>
  <si>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</si>
  <si>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</si>
  <si>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</si>
  <si>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</si>
  <si>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</si>
  <si>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</si>
  <si>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</si>
  <si>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JAA/02324</t>
  </si>
  <si>
    <t>JAA/02357</t>
  </si>
  <si>
    <t>JAA/02360</t>
  </si>
  <si>
    <t>JAA/02378</t>
  </si>
  <si>
    <t>JAA/02379</t>
  </si>
  <si>
    <t>JAA/02446</t>
  </si>
  <si>
    <t>JAA/02492</t>
  </si>
  <si>
    <t>JAA/02525</t>
  </si>
  <si>
    <t>JAA/02592</t>
  </si>
  <si>
    <t>RAYAGADA</t>
  </si>
  <si>
    <t>BIRAMITRAPUR</t>
  </si>
  <si>
    <t>ROURKELA</t>
  </si>
  <si>
    <t>RAJGANGPUR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</si>
  <si>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</si>
  <si>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</si>
  <si>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</si>
  <si>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</si>
  <si>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</si>
  <si>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</si>
  <si>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</si>
  <si>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</si>
  <si>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</si>
  <si>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</si>
  <si>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Bill Date : 31/12/2025
Bill NO : 3194
Total Amount : 13768.00</t>
  </si>
  <si>
    <t>(RUPEES THIRTEEN THOUSAND SEVEN HUNDRED SIXTY EIGHT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</si>
</sst>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7</xdr:col>
      <xdr:colOff>457200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067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44</v>
      </c>
      <c r="J1" s="16"/>
      <c r="K1" s="16"/>
      <c r="L1" s="16"/>
      <c r="M1" s="17"/>
    </row>
    <row r="2" spans="1:13" s="5" customFormat="1" ht="65.25" customHeight="1">
      <c r="A2" s="12" t="s">
        <v>45</v>
      </c>
      <c r="B2" s="13"/>
      <c r="C2" s="13"/>
      <c r="D2" s="13"/>
      <c r="E2" s="13"/>
      <c r="F2" s="13"/>
      <c r="G2" s="13"/>
      <c r="H2" s="14"/>
      <c r="I2" s="15" t="s">
        <v>48</v>
      </c>
      <c r="J2" s="16"/>
      <c r="K2" s="16"/>
      <c r="L2" s="16"/>
      <c r="M2" s="17"/>
    </row>
    <row r="3" spans="1:13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4" t="s">
        <v>39</v>
      </c>
      <c r="J3" s="4" t="s">
        <v>40</v>
      </c>
      <c r="K3" s="4" t="s">
        <v>41</v>
      </c>
      <c r="L3" s="4" t="s">
        <v>42</v>
      </c>
      <c r="M3" s="4" t="s">
        <v>43</v>
      </c>
    </row>
    <row r="4" spans="1:13">
      <c r="A4" s="2">
        <v>1</v>
      </c>
      <c r="B4" s="2" t="s">
        <v>0</v>
      </c>
      <c r="C4" s="2" t="s">
        <v>25</v>
      </c>
      <c r="D4" s="2" t="s">
        <v>1</v>
      </c>
      <c r="E4" s="2" t="s">
        <v>38</v>
      </c>
      <c r="F4" s="2" t="s">
        <v>34</v>
      </c>
      <c r="G4" s="2">
        <v>72</v>
      </c>
      <c r="H4" s="2">
        <v>429</v>
      </c>
      <c r="I4" s="9">
        <f>VLOOKUP(F4,'[1]HYGIENIC RESEARCH '!$C$6:$E$25,3,FALSE)</f>
        <v>2.78</v>
      </c>
      <c r="J4" s="9">
        <f>G4*2</f>
        <v>144</v>
      </c>
      <c r="K4" s="9">
        <f>G4*10</f>
        <v>720</v>
      </c>
      <c r="L4" s="9">
        <v>25</v>
      </c>
      <c r="M4" s="9">
        <f>H4*I4+J4+K4+L4</f>
        <v>2081.62</v>
      </c>
    </row>
    <row r="5" spans="1:13">
      <c r="A5" s="2">
        <v>2</v>
      </c>
      <c r="B5" s="2" t="s">
        <v>2</v>
      </c>
      <c r="C5" s="2" t="s">
        <v>26</v>
      </c>
      <c r="D5" s="2" t="s">
        <v>3</v>
      </c>
      <c r="E5" s="2" t="s">
        <v>38</v>
      </c>
      <c r="F5" s="2" t="s">
        <v>35</v>
      </c>
      <c r="G5" s="2">
        <v>43</v>
      </c>
      <c r="H5" s="2">
        <v>246.24</v>
      </c>
      <c r="I5" s="9">
        <f>VLOOKUP(F5,'[1]HYGIENIC RESEARCH '!$C$6:$E$25,3,FALSE)</f>
        <v>2.6</v>
      </c>
      <c r="J5" s="9">
        <f t="shared" ref="J5:J12" si="0">G5*2</f>
        <v>86</v>
      </c>
      <c r="K5" s="9">
        <f t="shared" ref="K5:K12" si="1">G5*10</f>
        <v>430</v>
      </c>
      <c r="L5" s="9">
        <v>25</v>
      </c>
      <c r="M5" s="9">
        <f t="shared" ref="M5:M12" si="2">H5*I5+J5+K5+L5</f>
        <v>1181.2240000000002</v>
      </c>
    </row>
    <row r="6" spans="1:13">
      <c r="A6" s="2">
        <v>3</v>
      </c>
      <c r="B6" s="2" t="s">
        <v>4</v>
      </c>
      <c r="C6" s="2" t="s">
        <v>27</v>
      </c>
      <c r="D6" s="2" t="s">
        <v>5</v>
      </c>
      <c r="E6" s="2" t="s">
        <v>38</v>
      </c>
      <c r="F6" s="2" t="s">
        <v>34</v>
      </c>
      <c r="G6" s="2">
        <v>15</v>
      </c>
      <c r="H6" s="2">
        <v>106.56</v>
      </c>
      <c r="I6" s="9">
        <f>VLOOKUP(F6,'[1]HYGIENIC RESEARCH '!$C$6:$E$25,3,FALSE)</f>
        <v>2.78</v>
      </c>
      <c r="J6" s="9">
        <f t="shared" si="0"/>
        <v>30</v>
      </c>
      <c r="K6" s="9">
        <f t="shared" si="1"/>
        <v>150</v>
      </c>
      <c r="L6" s="9">
        <v>25</v>
      </c>
      <c r="M6" s="9">
        <f t="shared" si="2"/>
        <v>501.23679999999996</v>
      </c>
    </row>
    <row r="7" spans="1:13">
      <c r="A7" s="2">
        <v>4</v>
      </c>
      <c r="B7" s="2" t="s">
        <v>6</v>
      </c>
      <c r="C7" s="2" t="s">
        <v>28</v>
      </c>
      <c r="D7" s="2" t="s">
        <v>7</v>
      </c>
      <c r="E7" s="2" t="s">
        <v>38</v>
      </c>
      <c r="F7" s="2" t="s">
        <v>36</v>
      </c>
      <c r="G7" s="2">
        <v>109</v>
      </c>
      <c r="H7" s="2">
        <v>418.53</v>
      </c>
      <c r="I7" s="9">
        <f>VLOOKUP(F7,'[1]HYGIENIC RESEARCH '!$C$6:$E$25,3,FALSE)</f>
        <v>1.68</v>
      </c>
      <c r="J7" s="9">
        <f t="shared" si="0"/>
        <v>218</v>
      </c>
      <c r="K7" s="9">
        <f t="shared" si="1"/>
        <v>1090</v>
      </c>
      <c r="L7" s="9">
        <v>25</v>
      </c>
      <c r="M7" s="9">
        <f t="shared" si="2"/>
        <v>2036.1304</v>
      </c>
    </row>
    <row r="8" spans="1:13">
      <c r="A8" s="2">
        <v>5</v>
      </c>
      <c r="B8" s="2" t="s">
        <v>6</v>
      </c>
      <c r="C8" s="2" t="s">
        <v>29</v>
      </c>
      <c r="D8" s="2" t="s">
        <v>8</v>
      </c>
      <c r="E8" s="2" t="s">
        <v>38</v>
      </c>
      <c r="F8" s="2" t="s">
        <v>35</v>
      </c>
      <c r="G8" s="2">
        <v>22</v>
      </c>
      <c r="H8" s="2">
        <v>95.04</v>
      </c>
      <c r="I8" s="9">
        <f>VLOOKUP(F8,'[1]HYGIENIC RESEARCH '!$C$6:$E$25,3,FALSE)</f>
        <v>2.6</v>
      </c>
      <c r="J8" s="9">
        <f t="shared" si="0"/>
        <v>44</v>
      </c>
      <c r="K8" s="9">
        <f t="shared" si="1"/>
        <v>220</v>
      </c>
      <c r="L8" s="9">
        <v>25</v>
      </c>
      <c r="M8" s="9">
        <f t="shared" si="2"/>
        <v>536.10400000000004</v>
      </c>
    </row>
    <row r="9" spans="1:13">
      <c r="A9" s="2">
        <v>6</v>
      </c>
      <c r="B9" s="2" t="s">
        <v>9</v>
      </c>
      <c r="C9" s="2" t="s">
        <v>30</v>
      </c>
      <c r="D9" s="2" t="s">
        <v>10</v>
      </c>
      <c r="E9" s="2" t="s">
        <v>38</v>
      </c>
      <c r="F9" s="2" t="s">
        <v>34</v>
      </c>
      <c r="G9" s="2">
        <f>57+30</f>
        <v>87</v>
      </c>
      <c r="H9" s="2">
        <v>726</v>
      </c>
      <c r="I9" s="9">
        <f>VLOOKUP(F9,'[1]HYGIENIC RESEARCH '!$C$6:$E$25,3,FALSE)</f>
        <v>2.78</v>
      </c>
      <c r="J9" s="9">
        <f t="shared" si="0"/>
        <v>174</v>
      </c>
      <c r="K9" s="9">
        <f t="shared" si="1"/>
        <v>870</v>
      </c>
      <c r="L9" s="9">
        <v>25</v>
      </c>
      <c r="M9" s="9">
        <f t="shared" si="2"/>
        <v>3087.2799999999997</v>
      </c>
    </row>
    <row r="10" spans="1:13">
      <c r="A10" s="2">
        <v>7</v>
      </c>
      <c r="B10" s="2" t="s">
        <v>11</v>
      </c>
      <c r="C10" s="2" t="s">
        <v>31</v>
      </c>
      <c r="D10" s="2" t="s">
        <v>12</v>
      </c>
      <c r="E10" s="2" t="s">
        <v>38</v>
      </c>
      <c r="F10" s="2" t="s">
        <v>36</v>
      </c>
      <c r="G10" s="2">
        <v>157</v>
      </c>
      <c r="H10" s="2">
        <v>630</v>
      </c>
      <c r="I10" s="9">
        <f>VLOOKUP(F10,'[1]HYGIENIC RESEARCH '!$C$6:$E$25,3,FALSE)</f>
        <v>1.68</v>
      </c>
      <c r="J10" s="9">
        <f t="shared" si="0"/>
        <v>314</v>
      </c>
      <c r="K10" s="9">
        <f t="shared" si="1"/>
        <v>1570</v>
      </c>
      <c r="L10" s="9">
        <v>25</v>
      </c>
      <c r="M10" s="9">
        <f t="shared" si="2"/>
        <v>2967.3999999999996</v>
      </c>
    </row>
    <row r="11" spans="1:13">
      <c r="A11" s="2">
        <v>8</v>
      </c>
      <c r="B11" s="2" t="s">
        <v>13</v>
      </c>
      <c r="C11" s="2" t="s">
        <v>32</v>
      </c>
      <c r="D11" s="2" t="s">
        <v>14</v>
      </c>
      <c r="E11" s="2" t="s">
        <v>38</v>
      </c>
      <c r="F11" s="2" t="s">
        <v>34</v>
      </c>
      <c r="G11" s="2">
        <v>19</v>
      </c>
      <c r="H11" s="2">
        <v>98.5</v>
      </c>
      <c r="I11" s="9">
        <f>VLOOKUP(F11,'[1]HYGIENIC RESEARCH '!$C$6:$E$25,3,FALSE)</f>
        <v>2.78</v>
      </c>
      <c r="J11" s="9">
        <f t="shared" si="0"/>
        <v>38</v>
      </c>
      <c r="K11" s="9">
        <f t="shared" si="1"/>
        <v>190</v>
      </c>
      <c r="L11" s="9">
        <v>25</v>
      </c>
      <c r="M11" s="9">
        <f t="shared" si="2"/>
        <v>526.82999999999993</v>
      </c>
    </row>
    <row r="12" spans="1:13">
      <c r="A12" s="2">
        <v>9</v>
      </c>
      <c r="B12" s="2" t="s">
        <v>15</v>
      </c>
      <c r="C12" s="2" t="s">
        <v>33</v>
      </c>
      <c r="D12" s="2" t="s">
        <v>16</v>
      </c>
      <c r="E12" s="2" t="s">
        <v>38</v>
      </c>
      <c r="F12" s="2" t="s">
        <v>37</v>
      </c>
      <c r="G12" s="2">
        <v>30</v>
      </c>
      <c r="H12" s="2">
        <v>186</v>
      </c>
      <c r="I12" s="9">
        <f>VLOOKUP(F12,'[1]HYGIENIC RESEARCH '!$C$6:$E$25,3,FALSE)</f>
        <v>2.5</v>
      </c>
      <c r="J12" s="9">
        <f t="shared" si="0"/>
        <v>60</v>
      </c>
      <c r="K12" s="9">
        <f t="shared" si="1"/>
        <v>300</v>
      </c>
      <c r="L12" s="9">
        <v>25</v>
      </c>
      <c r="M12" s="9">
        <f t="shared" si="2"/>
        <v>850</v>
      </c>
    </row>
    <row r="13" spans="1:13" s="7" customFormat="1">
      <c r="A13" s="18" t="s">
        <v>49</v>
      </c>
      <c r="B13" s="19"/>
      <c r="C13" s="19"/>
      <c r="D13" s="19"/>
      <c r="E13" s="19"/>
      <c r="F13" s="19"/>
      <c r="G13" s="19"/>
      <c r="H13" s="19"/>
      <c r="I13" s="20"/>
      <c r="J13" s="20"/>
      <c r="K13" s="20"/>
      <c r="L13" s="21"/>
      <c r="M13" s="6">
        <f>ROUND(SUM(M4:M12),0)</f>
        <v>13768</v>
      </c>
    </row>
    <row r="14" spans="1:13" s="7" customFormat="1" ht="32.25" customHeight="1">
      <c r="A14" s="10" t="s">
        <v>46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  <c r="L14" s="11"/>
      <c r="M14" s="11"/>
    </row>
    <row r="15" spans="1:13" s="7" customFormat="1" ht="32.25" customHeight="1">
      <c r="A15" s="10" t="s">
        <v>47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</row>
    <row r="16" spans="1:13">
      <c r="D16" s="5"/>
      <c r="G16" s="8">
        <f>SUM(G4:G12)</f>
        <v>554</v>
      </c>
      <c r="H16" s="8">
        <f>SUM(H4:H12)</f>
        <v>2935.87</v>
      </c>
    </row>
  </sheetData>
  <sortState ref="B2:H12">
    <sortCondition ref="B1"/>
  </sortState>
  <mergeCells count="7">
    <mergeCell ref="A15:M15"/>
    <mergeCell ref="A1:H1"/>
    <mergeCell ref="I1:M1"/>
    <mergeCell ref="A2:H2"/>
    <mergeCell ref="I2:M2"/>
    <mergeCell ref="A13:L13"/>
    <mergeCell ref="A14:M14"/>
  </mergeCells>
  <conditionalFormatting sqref="C1:C2">
    <cfRule type="duplicateValues" dxfId="2" priority="3"/>
  </conditionalFormatting>
  <conditionalFormatting sqref="C13:C16">
    <cfRule type="duplicateValues" dxfId="1" priority="2"/>
  </conditionalFormatting>
  <conditionalFormatting sqref="C4:C12">
    <cfRule type="duplicateValues" dxfId="0" priority="7"/>
  </conditionalFormatting>
  <pageMargins left="0.35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2026-01-10T04:41:58Z</cp:lastPrinted>
  <dcterms:created xsi:type="dcterms:W3CDTF">2026-01-08T10:17:10Z</dcterms:created>
  <dcterms:modified xsi:type="dcterms:W3CDTF">2026-01-10T04:42:00Z</dcterms:modified>
</cp:coreProperties>
</file>