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H14"/>
  <c r="K5"/>
  <c r="K6"/>
  <c r="K7"/>
  <c r="K8"/>
  <c r="K9"/>
  <c r="K10"/>
  <c r="K4"/>
  <c r="J5"/>
  <c r="J6"/>
  <c r="J7"/>
  <c r="J8"/>
  <c r="J9"/>
  <c r="J10"/>
  <c r="J4"/>
  <c r="I5"/>
  <c r="M5" s="1"/>
  <c r="I6"/>
  <c r="M6" s="1"/>
  <c r="I7"/>
  <c r="M7" s="1"/>
  <c r="I8"/>
  <c r="M8" s="1"/>
  <c r="I9"/>
  <c r="M9" s="1"/>
  <c r="I10"/>
  <c r="M10" s="1"/>
  <c r="I4"/>
  <c r="M4" s="1"/>
  <c r="M11" l="1"/>
</calcChain>
</file>

<file path=xl/sharedStrings.xml><?xml version="1.0" encoding="utf-8"?>
<sst xmlns="http://schemas.openxmlformats.org/spreadsheetml/2006/main" count="54" uniqueCount="42">
  <si>
    <t>03/9/2025</t>
  </si>
  <si>
    <t>10831</t>
  </si>
  <si>
    <t>10823</t>
  </si>
  <si>
    <t>19/9/2025</t>
  </si>
  <si>
    <t>919</t>
  </si>
  <si>
    <t>26/9/2025</t>
  </si>
  <si>
    <t>10949</t>
  </si>
  <si>
    <t>30/9/2025</t>
  </si>
  <si>
    <t>0953</t>
  </si>
  <si>
    <t>973</t>
  </si>
  <si>
    <t>10974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</si>
  <si>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</si>
  <si>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</si>
  <si>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</si>
  <si>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</si>
  <si>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</si>
  <si>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</si>
  <si>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</si>
  <si>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</si>
  <si>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JAA/01538</t>
  </si>
  <si>
    <t>JAA/01539</t>
  </si>
  <si>
    <t>JAA/01678</t>
  </si>
  <si>
    <t>JAA/01713</t>
  </si>
  <si>
    <t>JAA/01730</t>
  </si>
  <si>
    <t>JAA/01731</t>
  </si>
  <si>
    <t>JAA/01743</t>
  </si>
  <si>
    <t>RAJGANGPUR</t>
  </si>
  <si>
    <t>BIRAMITRAPUR</t>
  </si>
  <si>
    <t>ROURKELA</t>
  </si>
  <si>
    <t>RAYAGADA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</si>
  <si>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</si>
  <si>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</si>
  <si>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</si>
  <si>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</si>
  <si>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</si>
  <si>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</si>
  <si>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</si>
  <si>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HYGIENIC RESEARCH INSTITUTE PRIVATE LIMITED
Address: RIVER SIDE, 1st Floor PURIGHAT LANE,UPPER TELENGA BAZAR, 753002,ODISHA,9337717079
GST No:21AABCH1547F1Z6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</si>
  <si>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</si>
  <si>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</si>
  <si>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 xml:space="preserve">Bill Date: 30/09/2025
Bill NO : 2189
Total Amount: 15081.00
</t>
  </si>
  <si>
    <t>(RUPEES FIFTEEN THOUSAND EIGHTY ONE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</si>
</sst>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95250</xdr:rowOff>
    </xdr:from>
    <xdr:to>
      <xdr:col>8</xdr:col>
      <xdr:colOff>95251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95250"/>
          <a:ext cx="42291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  <row r="25">
          <cell r="C25" t="str">
            <v>BIRAMITRAPUR</v>
          </cell>
          <cell r="E25">
            <v>2.6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5703125" bestFit="1" customWidth="1"/>
    <col min="12" max="12" width="6.5703125" bestFit="1" customWidth="1"/>
    <col min="13" max="13" width="9.42578125" bestFit="1" customWidth="1"/>
  </cols>
  <sheetData>
    <row r="1" spans="1:13" s="4" customFormat="1" ht="90" customHeight="1">
      <c r="A1" s="13"/>
      <c r="B1" s="14"/>
      <c r="C1" s="14"/>
      <c r="D1" s="14"/>
      <c r="E1" s="14"/>
      <c r="F1" s="14"/>
      <c r="G1" s="14"/>
      <c r="H1" s="14"/>
      <c r="I1" s="15"/>
      <c r="J1" s="16" t="s">
        <v>36</v>
      </c>
      <c r="K1" s="17"/>
      <c r="L1" s="17"/>
      <c r="M1" s="18"/>
    </row>
    <row r="2" spans="1:13" s="4" customFormat="1" ht="66" customHeight="1">
      <c r="A2" s="13" t="s">
        <v>37</v>
      </c>
      <c r="B2" s="14"/>
      <c r="C2" s="14"/>
      <c r="D2" s="14"/>
      <c r="E2" s="14"/>
      <c r="F2" s="14"/>
      <c r="G2" s="14"/>
      <c r="H2" s="14"/>
      <c r="I2" s="15"/>
      <c r="J2" s="16" t="s">
        <v>40</v>
      </c>
      <c r="K2" s="17"/>
      <c r="L2" s="17"/>
      <c r="M2" s="18"/>
    </row>
    <row r="3" spans="1:13" s="1" customFormat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18</v>
      </c>
      <c r="H3" s="3" t="s">
        <v>17</v>
      </c>
      <c r="I3" s="3" t="s">
        <v>31</v>
      </c>
      <c r="J3" s="3" t="s">
        <v>32</v>
      </c>
      <c r="K3" s="3" t="s">
        <v>33</v>
      </c>
      <c r="L3" s="3" t="s">
        <v>34</v>
      </c>
      <c r="M3" s="3" t="s">
        <v>35</v>
      </c>
    </row>
    <row r="4" spans="1:13">
      <c r="A4" s="2">
        <v>1</v>
      </c>
      <c r="B4" s="9" t="s">
        <v>0</v>
      </c>
      <c r="C4" s="9" t="s">
        <v>19</v>
      </c>
      <c r="D4" s="9" t="s">
        <v>1</v>
      </c>
      <c r="E4" s="9" t="s">
        <v>30</v>
      </c>
      <c r="F4" s="9" t="s">
        <v>26</v>
      </c>
      <c r="G4" s="9">
        <v>26</v>
      </c>
      <c r="H4" s="9">
        <v>124</v>
      </c>
      <c r="I4" s="10">
        <f>VLOOKUP(F4,'[1]HYGIENIC RESEARCH '!$C$6:$E$25,3,FALSE)</f>
        <v>2.5</v>
      </c>
      <c r="J4" s="10">
        <f>G4*2</f>
        <v>52</v>
      </c>
      <c r="K4" s="8">
        <f>G4*10</f>
        <v>260</v>
      </c>
      <c r="L4" s="8">
        <v>25</v>
      </c>
      <c r="M4" s="8">
        <f>H4*I4+J4+K4+L4</f>
        <v>647</v>
      </c>
    </row>
    <row r="5" spans="1:13">
      <c r="A5" s="2">
        <v>2</v>
      </c>
      <c r="B5" s="9" t="s">
        <v>0</v>
      </c>
      <c r="C5" s="9" t="s">
        <v>20</v>
      </c>
      <c r="D5" s="9" t="s">
        <v>2</v>
      </c>
      <c r="E5" s="9" t="s">
        <v>30</v>
      </c>
      <c r="F5" s="9" t="s">
        <v>27</v>
      </c>
      <c r="G5" s="9">
        <v>29</v>
      </c>
      <c r="H5" s="9">
        <v>156</v>
      </c>
      <c r="I5" s="10">
        <f>VLOOKUP(F5,'[1]HYGIENIC RESEARCH '!$C$6:$E$25,3,FALSE)</f>
        <v>2.6</v>
      </c>
      <c r="J5" s="10">
        <f t="shared" ref="J5:J10" si="0">G5*2</f>
        <v>58</v>
      </c>
      <c r="K5" s="8">
        <f t="shared" ref="K5:K10" si="1">G5*10</f>
        <v>290</v>
      </c>
      <c r="L5" s="8">
        <v>25</v>
      </c>
      <c r="M5" s="8">
        <f t="shared" ref="M5:M10" si="2">H5*I5+J5+K5+L5</f>
        <v>778.6</v>
      </c>
    </row>
    <row r="6" spans="1:13">
      <c r="A6" s="2">
        <v>3</v>
      </c>
      <c r="B6" s="9" t="s">
        <v>3</v>
      </c>
      <c r="C6" s="9" t="s">
        <v>21</v>
      </c>
      <c r="D6" s="9" t="s">
        <v>4</v>
      </c>
      <c r="E6" s="9" t="s">
        <v>30</v>
      </c>
      <c r="F6" s="9" t="s">
        <v>28</v>
      </c>
      <c r="G6" s="9">
        <v>268</v>
      </c>
      <c r="H6" s="9">
        <v>1001.01</v>
      </c>
      <c r="I6" s="10">
        <f>VLOOKUP(F6,'[1]HYGIENIC RESEARCH '!$C$6:$E$25,3,FALSE)</f>
        <v>1.68</v>
      </c>
      <c r="J6" s="10">
        <f t="shared" si="0"/>
        <v>536</v>
      </c>
      <c r="K6" s="8">
        <f t="shared" si="1"/>
        <v>2680</v>
      </c>
      <c r="L6" s="8">
        <v>25</v>
      </c>
      <c r="M6" s="8">
        <f t="shared" si="2"/>
        <v>4922.6967999999997</v>
      </c>
    </row>
    <row r="7" spans="1:13">
      <c r="A7" s="2">
        <v>4</v>
      </c>
      <c r="B7" s="9" t="s">
        <v>5</v>
      </c>
      <c r="C7" s="9" t="s">
        <v>22</v>
      </c>
      <c r="D7" s="9" t="s">
        <v>6</v>
      </c>
      <c r="E7" s="9" t="s">
        <v>30</v>
      </c>
      <c r="F7" s="9" t="s">
        <v>29</v>
      </c>
      <c r="G7" s="9">
        <v>163</v>
      </c>
      <c r="H7" s="9">
        <v>868</v>
      </c>
      <c r="I7" s="10">
        <f>VLOOKUP(F7,'[1]HYGIENIC RESEARCH '!$C$6:$E$25,3,FALSE)</f>
        <v>2.78</v>
      </c>
      <c r="J7" s="10">
        <f t="shared" si="0"/>
        <v>326</v>
      </c>
      <c r="K7" s="8">
        <f t="shared" si="1"/>
        <v>1630</v>
      </c>
      <c r="L7" s="8">
        <v>25</v>
      </c>
      <c r="M7" s="8">
        <f t="shared" si="2"/>
        <v>4394.04</v>
      </c>
    </row>
    <row r="8" spans="1:13">
      <c r="A8" s="2">
        <v>5</v>
      </c>
      <c r="B8" s="9" t="s">
        <v>7</v>
      </c>
      <c r="C8" s="9" t="s">
        <v>23</v>
      </c>
      <c r="D8" s="9" t="s">
        <v>8</v>
      </c>
      <c r="E8" s="9" t="s">
        <v>30</v>
      </c>
      <c r="F8" s="9" t="s">
        <v>27</v>
      </c>
      <c r="G8" s="9">
        <v>32</v>
      </c>
      <c r="H8" s="9">
        <v>155.52000000000001</v>
      </c>
      <c r="I8" s="10">
        <f>VLOOKUP(F8,'[1]HYGIENIC RESEARCH '!$C$6:$E$25,3,FALSE)</f>
        <v>2.6</v>
      </c>
      <c r="J8" s="10">
        <f t="shared" si="0"/>
        <v>64</v>
      </c>
      <c r="K8" s="8">
        <f t="shared" si="1"/>
        <v>320</v>
      </c>
      <c r="L8" s="8">
        <v>25</v>
      </c>
      <c r="M8" s="8">
        <f t="shared" si="2"/>
        <v>813.35200000000009</v>
      </c>
    </row>
    <row r="9" spans="1:13">
      <c r="A9" s="2">
        <v>6</v>
      </c>
      <c r="B9" s="9" t="s">
        <v>7</v>
      </c>
      <c r="C9" s="9" t="s">
        <v>24</v>
      </c>
      <c r="D9" s="9" t="s">
        <v>9</v>
      </c>
      <c r="E9" s="9" t="s">
        <v>30</v>
      </c>
      <c r="F9" s="9" t="s">
        <v>28</v>
      </c>
      <c r="G9" s="9">
        <v>150</v>
      </c>
      <c r="H9" s="9">
        <v>684.91</v>
      </c>
      <c r="I9" s="10">
        <f>VLOOKUP(F9,'[1]HYGIENIC RESEARCH '!$C$6:$E$25,3,FALSE)</f>
        <v>1.68</v>
      </c>
      <c r="J9" s="10">
        <f t="shared" si="0"/>
        <v>300</v>
      </c>
      <c r="K9" s="8">
        <f t="shared" si="1"/>
        <v>1500</v>
      </c>
      <c r="L9" s="8">
        <v>25</v>
      </c>
      <c r="M9" s="8">
        <f t="shared" si="2"/>
        <v>2975.6487999999999</v>
      </c>
    </row>
    <row r="10" spans="1:13">
      <c r="A10" s="2">
        <v>7</v>
      </c>
      <c r="B10" s="9" t="s">
        <v>7</v>
      </c>
      <c r="C10" s="9" t="s">
        <v>25</v>
      </c>
      <c r="D10" s="9" t="s">
        <v>10</v>
      </c>
      <c r="E10" s="9" t="s">
        <v>30</v>
      </c>
      <c r="F10" s="9" t="s">
        <v>26</v>
      </c>
      <c r="G10" s="9">
        <v>26</v>
      </c>
      <c r="H10" s="9">
        <v>85</v>
      </c>
      <c r="I10" s="10">
        <f>VLOOKUP(F10,'[1]HYGIENIC RESEARCH '!$C$6:$E$25,3,FALSE)</f>
        <v>2.5</v>
      </c>
      <c r="J10" s="10">
        <f t="shared" si="0"/>
        <v>52</v>
      </c>
      <c r="K10" s="8">
        <f t="shared" si="1"/>
        <v>260</v>
      </c>
      <c r="L10" s="8">
        <v>25</v>
      </c>
      <c r="M10" s="8">
        <f t="shared" si="2"/>
        <v>549.5</v>
      </c>
    </row>
    <row r="11" spans="1:13" s="6" customFormat="1">
      <c r="A11" s="19" t="s">
        <v>41</v>
      </c>
      <c r="B11" s="20"/>
      <c r="C11" s="20"/>
      <c r="D11" s="20"/>
      <c r="E11" s="20"/>
      <c r="F11" s="20"/>
      <c r="G11" s="20"/>
      <c r="H11" s="20"/>
      <c r="I11" s="21"/>
      <c r="J11" s="21"/>
      <c r="K11" s="21"/>
      <c r="L11" s="22"/>
      <c r="M11" s="5">
        <f>ROUND(SUM(M4:M10),0)</f>
        <v>15081</v>
      </c>
    </row>
    <row r="12" spans="1:13" s="6" customFormat="1" ht="30" customHeight="1">
      <c r="A12" s="11" t="s">
        <v>38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</row>
    <row r="13" spans="1:13" s="6" customFormat="1" ht="30" customHeight="1">
      <c r="A13" s="11" t="s">
        <v>39</v>
      </c>
      <c r="B13" s="11"/>
      <c r="C13" s="11"/>
      <c r="D13" s="11"/>
      <c r="E13" s="11"/>
      <c r="F13" s="11"/>
      <c r="G13" s="11"/>
      <c r="H13" s="11"/>
      <c r="I13" s="12"/>
      <c r="J13" s="12"/>
      <c r="K13" s="12"/>
      <c r="L13" s="12"/>
      <c r="M13" s="12"/>
    </row>
    <row r="14" spans="1:13">
      <c r="G14" s="7">
        <f>SUM(G4:G10)</f>
        <v>694</v>
      </c>
      <c r="H14" s="7">
        <f>SUM(H4:H10)</f>
        <v>3074.44</v>
      </c>
    </row>
  </sheetData>
  <sortState ref="B2:H11">
    <sortCondition ref="B1"/>
  </sortState>
  <mergeCells count="7">
    <mergeCell ref="A13:M13"/>
    <mergeCell ref="A1:I1"/>
    <mergeCell ref="J1:M1"/>
    <mergeCell ref="A2:I2"/>
    <mergeCell ref="J2:M2"/>
    <mergeCell ref="A11:L11"/>
    <mergeCell ref="A12:M12"/>
  </mergeCells>
  <pageMargins left="0.19685039370078741" right="0.19685039370078741" top="0.74803149606299213" bottom="0.74803149606299213" header="0.31496062992125984" footer="0.31496062992125984"/>
  <pageSetup paperSize="9" scale="9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2025-10-13T04:28:23Z</cp:lastPrinted>
  <dcterms:created xsi:type="dcterms:W3CDTF">2025-10-09T06:03:34Z</dcterms:created>
  <dcterms:modified xsi:type="dcterms:W3CDTF">2025-10-13T04:28:27Z</dcterms:modified>
</cp:coreProperties>
</file>