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2" i="1"/>
  <c r="M5"/>
  <c r="M6"/>
  <c r="M7"/>
  <c r="M8"/>
  <c r="M9"/>
  <c r="M10"/>
  <c r="M11"/>
  <c r="M4"/>
  <c r="K5"/>
  <c r="K6"/>
  <c r="K7"/>
  <c r="K8"/>
  <c r="K9"/>
  <c r="K10"/>
  <c r="K11"/>
  <c r="K4"/>
  <c r="J5"/>
  <c r="J6"/>
  <c r="J7"/>
  <c r="J8"/>
  <c r="J9"/>
  <c r="J10"/>
  <c r="J11"/>
  <c r="J4"/>
  <c r="I5"/>
  <c r="I6"/>
  <c r="I7"/>
  <c r="I8"/>
  <c r="I9"/>
  <c r="I10"/>
  <c r="I11"/>
  <c r="I4"/>
  <c r="H15"/>
  <c r="G15"/>
</calcChain>
</file>

<file path=xl/sharedStrings.xml><?xml version="1.0" encoding="utf-8"?>
<sst xmlns="http://schemas.openxmlformats.org/spreadsheetml/2006/main" count="59" uniqueCount="40">
  <si>
    <t>03/11/2025</t>
  </si>
  <si>
    <t>1132</t>
  </si>
  <si>
    <t>1133</t>
  </si>
  <si>
    <t>08/11/2025</t>
  </si>
  <si>
    <t>1175</t>
  </si>
  <si>
    <t>11/11/2025</t>
  </si>
  <si>
    <t>11176</t>
  </si>
  <si>
    <t>17/11/2025</t>
  </si>
  <si>
    <t>11207</t>
  </si>
  <si>
    <t>28/11/2025</t>
  </si>
  <si>
    <t>11261</t>
  </si>
  <si>
    <t>JAA/02060</t>
  </si>
  <si>
    <t>JAA/02061</t>
  </si>
  <si>
    <t>JAA/02097</t>
  </si>
  <si>
    <t>JAA/02105</t>
  </si>
  <si>
    <t>JAA/02147</t>
  </si>
  <si>
    <t>JAA/02243</t>
  </si>
  <si>
    <t>SL</t>
  </si>
  <si>
    <t>DATE</t>
  </si>
  <si>
    <t>LR NO</t>
  </si>
  <si>
    <t>INV NO</t>
  </si>
  <si>
    <t>FROM</t>
  </si>
  <si>
    <t>TO</t>
  </si>
  <si>
    <t>WEIGHT</t>
  </si>
  <si>
    <t>CASE</t>
  </si>
  <si>
    <t>RAJGANGPUR</t>
  </si>
  <si>
    <t>BIRAMITRAPUR</t>
  </si>
  <si>
    <t>JEYPORE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</si>
  <si>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</si>
  <si>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</si>
  <si>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</si>
  <si>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</si>
  <si>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</si>
  <si>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</si>
  <si>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</si>
  <si>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>HYGIENIC RESEARCH INSTITUTE PRIVATE LIMITED
Address: RIVER SIDE, 1st Floor PURIGHAT LANE,UPPER TELENGA BAZAR, 753002,ODISHA,9337717079
GST No:21AABCH1547F1Z6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</si>
  <si>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</si>
  <si>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</si>
  <si>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THIRTEEN THOUSAND SEVEN HUNDRED EIGHTEEN ONLY)</t>
  </si>
  <si>
    <t>Bill Date : 30/09/2025
Bill NO : 2864
Total Amount : 13718.00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</si>
</sst>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8</xdr:col>
      <xdr:colOff>228600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43529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8" customFormat="1" ht="90" customHeight="1">
      <c r="A1" s="4"/>
      <c r="B1" s="5"/>
      <c r="C1" s="5"/>
      <c r="D1" s="5"/>
      <c r="E1" s="5"/>
      <c r="F1" s="5"/>
      <c r="G1" s="5"/>
      <c r="H1" s="5"/>
      <c r="I1" s="6"/>
      <c r="J1" s="7" t="s">
        <v>34</v>
      </c>
      <c r="K1" s="7"/>
      <c r="L1" s="7"/>
      <c r="M1" s="7"/>
    </row>
    <row r="2" spans="1:13" s="8" customFormat="1" ht="65.25" customHeight="1">
      <c r="A2" s="4" t="s">
        <v>35</v>
      </c>
      <c r="B2" s="5"/>
      <c r="C2" s="5"/>
      <c r="D2" s="5"/>
      <c r="E2" s="5"/>
      <c r="F2" s="5"/>
      <c r="G2" s="5"/>
      <c r="H2" s="5"/>
      <c r="I2" s="6"/>
      <c r="J2" s="7" t="s">
        <v>39</v>
      </c>
      <c r="K2" s="7"/>
      <c r="L2" s="7"/>
      <c r="M2" s="7"/>
    </row>
    <row r="3" spans="1:13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24</v>
      </c>
      <c r="H3" s="3" t="s">
        <v>23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33</v>
      </c>
    </row>
    <row r="4" spans="1:13">
      <c r="A4" s="2">
        <v>1</v>
      </c>
      <c r="B4" s="2" t="s">
        <v>0</v>
      </c>
      <c r="C4" s="2" t="s">
        <v>11</v>
      </c>
      <c r="D4" s="2" t="s">
        <v>1</v>
      </c>
      <c r="E4" s="2" t="s">
        <v>28</v>
      </c>
      <c r="F4" s="2" t="s">
        <v>25</v>
      </c>
      <c r="G4" s="2">
        <v>35</v>
      </c>
      <c r="H4" s="2">
        <v>210.58</v>
      </c>
      <c r="I4" s="18">
        <f>VLOOKUP(F4,'[1]HYGIENIC RESEARCH '!$C$6:$E$25,3,FALSE)</f>
        <v>2.5</v>
      </c>
      <c r="J4" s="18">
        <f>G4*2</f>
        <v>70</v>
      </c>
      <c r="K4" s="18">
        <f>G4*10</f>
        <v>350</v>
      </c>
      <c r="L4" s="18">
        <v>25</v>
      </c>
      <c r="M4" s="18">
        <f>H4*I4+J4+K4+L4</f>
        <v>971.45</v>
      </c>
    </row>
    <row r="5" spans="1:13">
      <c r="A5" s="2">
        <v>2</v>
      </c>
      <c r="B5" s="2" t="s">
        <v>0</v>
      </c>
      <c r="C5" s="2" t="s">
        <v>12</v>
      </c>
      <c r="D5" s="2" t="s">
        <v>2</v>
      </c>
      <c r="E5" s="2" t="s">
        <v>28</v>
      </c>
      <c r="F5" s="2" t="s">
        <v>26</v>
      </c>
      <c r="G5" s="2">
        <v>7</v>
      </c>
      <c r="H5" s="2">
        <v>35.28</v>
      </c>
      <c r="I5" s="18">
        <f>VLOOKUP(F5,'[1]HYGIENIC RESEARCH '!$C$6:$E$25,3,FALSE)</f>
        <v>2.6</v>
      </c>
      <c r="J5" s="18">
        <f t="shared" ref="J5:J11" si="0">G5*2</f>
        <v>14</v>
      </c>
      <c r="K5" s="18">
        <f t="shared" ref="K5:K11" si="1">G5*10</f>
        <v>70</v>
      </c>
      <c r="L5" s="18">
        <v>25</v>
      </c>
      <c r="M5" s="18">
        <f t="shared" ref="M5:M11" si="2">H5*I5+J5+K5+L5</f>
        <v>200.72800000000001</v>
      </c>
    </row>
    <row r="6" spans="1:13">
      <c r="A6" s="2">
        <v>3</v>
      </c>
      <c r="B6" s="2" t="s">
        <v>3</v>
      </c>
      <c r="C6" s="2" t="s">
        <v>13</v>
      </c>
      <c r="D6" s="2" t="s">
        <v>4</v>
      </c>
      <c r="E6" s="2" t="s">
        <v>28</v>
      </c>
      <c r="F6" s="2" t="s">
        <v>27</v>
      </c>
      <c r="G6" s="2">
        <v>60</v>
      </c>
      <c r="H6" s="2">
        <v>345.6</v>
      </c>
      <c r="I6" s="18">
        <f>VLOOKUP(F6,'[1]HYGIENIC RESEARCH '!$C$6:$E$25,3,FALSE)</f>
        <v>2.78</v>
      </c>
      <c r="J6" s="18">
        <f t="shared" si="0"/>
        <v>120</v>
      </c>
      <c r="K6" s="18">
        <f t="shared" si="1"/>
        <v>600</v>
      </c>
      <c r="L6" s="18">
        <v>25</v>
      </c>
      <c r="M6" s="18">
        <f t="shared" si="2"/>
        <v>1705.768</v>
      </c>
    </row>
    <row r="7" spans="1:13">
      <c r="A7" s="2">
        <v>4</v>
      </c>
      <c r="B7" s="2" t="s">
        <v>5</v>
      </c>
      <c r="C7" s="2" t="s">
        <v>14</v>
      </c>
      <c r="D7" s="2" t="s">
        <v>6</v>
      </c>
      <c r="E7" s="2" t="s">
        <v>28</v>
      </c>
      <c r="F7" s="2" t="s">
        <v>26</v>
      </c>
      <c r="G7" s="2">
        <v>50</v>
      </c>
      <c r="H7" s="2">
        <v>288</v>
      </c>
      <c r="I7" s="18">
        <f>VLOOKUP(F7,'[1]HYGIENIC RESEARCH '!$C$6:$E$25,3,FALSE)</f>
        <v>2.6</v>
      </c>
      <c r="J7" s="18">
        <f t="shared" si="0"/>
        <v>100</v>
      </c>
      <c r="K7" s="18">
        <f t="shared" si="1"/>
        <v>500</v>
      </c>
      <c r="L7" s="18">
        <v>25</v>
      </c>
      <c r="M7" s="18">
        <f t="shared" si="2"/>
        <v>1373.8000000000002</v>
      </c>
    </row>
    <row r="8" spans="1:13">
      <c r="A8" s="2">
        <v>5</v>
      </c>
      <c r="B8" s="2" t="s">
        <v>7</v>
      </c>
      <c r="C8" s="2" t="s">
        <v>15</v>
      </c>
      <c r="D8" s="2" t="s">
        <v>8</v>
      </c>
      <c r="E8" s="2" t="s">
        <v>28</v>
      </c>
      <c r="F8" s="2" t="s">
        <v>27</v>
      </c>
      <c r="G8" s="2">
        <v>50</v>
      </c>
      <c r="H8" s="2">
        <v>499</v>
      </c>
      <c r="I8" s="18">
        <f>VLOOKUP(F8,'[1]HYGIENIC RESEARCH '!$C$6:$E$25,3,FALSE)</f>
        <v>2.78</v>
      </c>
      <c r="J8" s="18">
        <f t="shared" si="0"/>
        <v>100</v>
      </c>
      <c r="K8" s="18">
        <f t="shared" si="1"/>
        <v>500</v>
      </c>
      <c r="L8" s="18">
        <v>25</v>
      </c>
      <c r="M8" s="18">
        <f t="shared" si="2"/>
        <v>2012.2199999999998</v>
      </c>
    </row>
    <row r="9" spans="1:13">
      <c r="A9" s="2">
        <v>6</v>
      </c>
      <c r="B9" s="2" t="s">
        <v>7</v>
      </c>
      <c r="C9" s="2" t="s">
        <v>15</v>
      </c>
      <c r="D9" s="2" t="s">
        <v>8</v>
      </c>
      <c r="E9" s="2" t="s">
        <v>28</v>
      </c>
      <c r="F9" s="2" t="s">
        <v>27</v>
      </c>
      <c r="G9" s="2">
        <v>122</v>
      </c>
      <c r="H9" s="2">
        <v>793</v>
      </c>
      <c r="I9" s="18">
        <f>VLOOKUP(F9,'[1]HYGIENIC RESEARCH '!$C$6:$E$25,3,FALSE)</f>
        <v>2.78</v>
      </c>
      <c r="J9" s="18">
        <f t="shared" si="0"/>
        <v>244</v>
      </c>
      <c r="K9" s="18">
        <f t="shared" si="1"/>
        <v>1220</v>
      </c>
      <c r="L9" s="18">
        <v>25</v>
      </c>
      <c r="M9" s="18">
        <f t="shared" si="2"/>
        <v>3693.54</v>
      </c>
    </row>
    <row r="10" spans="1:13">
      <c r="A10" s="2">
        <v>7</v>
      </c>
      <c r="B10" s="2" t="s">
        <v>9</v>
      </c>
      <c r="C10" s="2" t="s">
        <v>16</v>
      </c>
      <c r="D10" s="2" t="s">
        <v>10</v>
      </c>
      <c r="E10" s="2" t="s">
        <v>28</v>
      </c>
      <c r="F10" s="2" t="s">
        <v>27</v>
      </c>
      <c r="G10" s="2">
        <v>10</v>
      </c>
      <c r="H10" s="2">
        <v>178</v>
      </c>
      <c r="I10" s="18">
        <f>VLOOKUP(F10,'[1]HYGIENIC RESEARCH '!$C$6:$E$25,3,FALSE)</f>
        <v>2.78</v>
      </c>
      <c r="J10" s="18">
        <f t="shared" si="0"/>
        <v>20</v>
      </c>
      <c r="K10" s="18">
        <f t="shared" si="1"/>
        <v>100</v>
      </c>
      <c r="L10" s="18">
        <v>25</v>
      </c>
      <c r="M10" s="18">
        <f t="shared" si="2"/>
        <v>639.83999999999992</v>
      </c>
    </row>
    <row r="11" spans="1:13">
      <c r="A11" s="2">
        <v>8</v>
      </c>
      <c r="B11" s="2" t="s">
        <v>9</v>
      </c>
      <c r="C11" s="2" t="s">
        <v>16</v>
      </c>
      <c r="D11" s="2" t="s">
        <v>10</v>
      </c>
      <c r="E11" s="2" t="s">
        <v>28</v>
      </c>
      <c r="F11" s="2" t="s">
        <v>27</v>
      </c>
      <c r="G11" s="2">
        <v>119</v>
      </c>
      <c r="H11" s="2">
        <v>600</v>
      </c>
      <c r="I11" s="18">
        <f>VLOOKUP(F11,'[1]HYGIENIC RESEARCH '!$C$6:$E$25,3,FALSE)</f>
        <v>2.78</v>
      </c>
      <c r="J11" s="18">
        <f t="shared" si="0"/>
        <v>238</v>
      </c>
      <c r="K11" s="18">
        <f t="shared" si="1"/>
        <v>1190</v>
      </c>
      <c r="L11" s="18">
        <v>25</v>
      </c>
      <c r="M11" s="18">
        <f t="shared" si="2"/>
        <v>3121</v>
      </c>
    </row>
    <row r="12" spans="1:13" s="14" customFormat="1">
      <c r="A12" s="9" t="s">
        <v>38</v>
      </c>
      <c r="B12" s="10"/>
      <c r="C12" s="10"/>
      <c r="D12" s="10"/>
      <c r="E12" s="10"/>
      <c r="F12" s="10"/>
      <c r="G12" s="10"/>
      <c r="H12" s="10"/>
      <c r="I12" s="11"/>
      <c r="J12" s="11"/>
      <c r="K12" s="11"/>
      <c r="L12" s="12"/>
      <c r="M12" s="13">
        <f>ROUND(SUM(M4:M11),0)</f>
        <v>13718</v>
      </c>
    </row>
    <row r="13" spans="1:13" s="14" customFormat="1" ht="32.25" customHeight="1">
      <c r="A13" s="15" t="s">
        <v>36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  <c r="M13" s="16"/>
    </row>
    <row r="14" spans="1:13" s="14" customFormat="1" ht="32.25" customHeight="1">
      <c r="A14" s="15" t="s">
        <v>37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  <c r="M14" s="16"/>
    </row>
    <row r="15" spans="1:13">
      <c r="D15" s="8"/>
      <c r="G15" s="17">
        <f>SUM(G4:G11)</f>
        <v>453</v>
      </c>
      <c r="H15" s="17">
        <f>SUM(H4:H11)</f>
        <v>2949.46</v>
      </c>
    </row>
  </sheetData>
  <sortState ref="B2:H9">
    <sortCondition ref="B1"/>
  </sortState>
  <mergeCells count="7">
    <mergeCell ref="A14:M14"/>
    <mergeCell ref="A1:I1"/>
    <mergeCell ref="J1:M1"/>
    <mergeCell ref="A2:I2"/>
    <mergeCell ref="J2:M2"/>
    <mergeCell ref="A12:L12"/>
    <mergeCell ref="A13:M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2025-12-06T08:08:39Z</dcterms:created>
  <dcterms:modified xsi:type="dcterms:W3CDTF">2025-12-09T04:51:25Z</dcterms:modified>
</cp:coreProperties>
</file>