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3" i="1" l="1"/>
  <c r="G13" i="1"/>
  <c r="A5" i="1"/>
  <c r="A6" i="1" s="1"/>
  <c r="A7" i="1" s="1"/>
  <c r="A8" i="1" s="1"/>
  <c r="A9" i="1" s="1"/>
  <c r="K10" i="1"/>
  <c r="K7" i="1"/>
  <c r="I5" i="1"/>
  <c r="I6" i="1"/>
  <c r="I7" i="1"/>
  <c r="I8" i="1"/>
  <c r="I9" i="1"/>
  <c r="I4" i="1"/>
  <c r="K4" i="1" s="1"/>
  <c r="K6" i="1" l="1"/>
  <c r="K8" i="1"/>
  <c r="K9" i="1"/>
  <c r="K5" i="1"/>
</calcChain>
</file>

<file path=xl/sharedStrings.xml><?xml version="1.0" encoding="utf-8"?>
<sst xmlns="http://schemas.openxmlformats.org/spreadsheetml/2006/main" count="45" uniqueCount="38">
  <si>
    <t>20/5/2025</t>
  </si>
  <si>
    <t>0056</t>
  </si>
  <si>
    <t>21/5/2025</t>
  </si>
  <si>
    <t>53</t>
  </si>
  <si>
    <t>31/5/2025</t>
  </si>
  <si>
    <t>89</t>
  </si>
  <si>
    <t>92</t>
  </si>
  <si>
    <t>30/5/2025</t>
  </si>
  <si>
    <t>0101</t>
  </si>
  <si>
    <t>SL</t>
  </si>
  <si>
    <t>DATE</t>
  </si>
  <si>
    <t>LR NO</t>
  </si>
  <si>
    <t>INV NO</t>
  </si>
  <si>
    <t>FROM</t>
  </si>
  <si>
    <t>CASE</t>
  </si>
  <si>
    <t>JA/03471</t>
  </si>
  <si>
    <t>JA/03496</t>
  </si>
  <si>
    <t>JA/04252</t>
  </si>
  <si>
    <t>JA/04313</t>
  </si>
  <si>
    <t>JA/04357</t>
  </si>
  <si>
    <t xml:space="preserve">BANDHABHUIN </t>
  </si>
  <si>
    <t>BANKI</t>
  </si>
  <si>
    <t>CTC</t>
  </si>
  <si>
    <t>BETNOTI</t>
  </si>
  <si>
    <t>RATE</t>
  </si>
  <si>
    <t>AMOUNT</t>
  </si>
  <si>
    <t>Thanking you for your business.
PRAGATI LOGISTICS</t>
  </si>
  <si>
    <t>Kindly, verify &amp; confirm within 7 days, else GST will be filed by 20th JUNE, 2024. 
GST to be paid by Consignor under Reverse Charge Mechanism(RCM) as per GST.</t>
  </si>
  <si>
    <t xml:space="preserve">
To,
M/S SHREE SHYAM COMMERCIAL
C/O : IFFCOMC CROP SCIENCE  PVT. LTD.
Address: JAGATPUR, CUTTACK
GST No: 21AUOPG4575G2ZL
</t>
  </si>
  <si>
    <t>WEIGHT</t>
  </si>
  <si>
    <t>LR CH.</t>
  </si>
  <si>
    <t>BONTH CHHAK</t>
  </si>
  <si>
    <t>NAYAGARH</t>
  </si>
  <si>
    <t>PL/JA/24944</t>
  </si>
  <si>
    <t>INVOICE
PRAGATI LOGISTICS,
SAMANTA SAHI KHUNTIA LANE, 
Mobile : 8984191006
GST No:21AGHPB9356M1Z9</t>
  </si>
  <si>
    <t>Bill Date: 31/05/2025
Bill NO. : 7220
Total Amount: 3770.00</t>
  </si>
  <si>
    <t>DESTINATION</t>
  </si>
  <si>
    <t>(RUPEES THREE THOUSAND SEVEN HUNDRED SEVENTY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</si>
</sst>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3" fillId="0" borderId="0" xfId="0" applyNumberFormat="1" applyFont="1" applyAlignment="1">
      <alignment wrapText="1"/>
    </xf>
    <xf numFmtId="2" fontId="3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vertical="center" wrapText="1"/>
    </xf>
    <xf numFmtId="2" fontId="2" fillId="2" borderId="1" xfId="0" applyNumberFormat="1" applyFont="1" applyFill="1" applyBorder="1" applyAlignment="1">
      <alignment horizontal="right" vertical="center"/>
    </xf>
    <xf numFmtId="0" fontId="2" fillId="2" borderId="0" xfId="0" applyNumberFormat="1" applyFont="1" applyFill="1" applyAlignment="1">
      <alignment horizontal="right" vertical="center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2" borderId="3" xfId="0" applyNumberFormat="1" applyFont="1" applyFill="1" applyBorder="1" applyAlignment="1">
      <alignment horizontal="right" vertical="center"/>
    </xf>
    <xf numFmtId="0" fontId="2" fillId="2" borderId="4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14" fontId="0" fillId="0" borderId="1" xfId="0" applyNumberFormat="1" applyFont="1" applyBorder="1" applyAlignment="1">
      <alignment horizontal="left"/>
    </xf>
    <xf numFmtId="0" fontId="0" fillId="0" borderId="1" xfId="0" applyNumberFormat="1" applyFont="1" applyBorder="1" applyAlignment="1">
      <alignment horizontal="left"/>
    </xf>
    <xf numFmtId="2" fontId="3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right" vertical="center"/>
    </xf>
    <xf numFmtId="0" fontId="2" fillId="0" borderId="0" xfId="0" applyNumberFormat="1" applyFont="1" applyAlignment="1">
      <alignment horizontal="right" vertical="center" wrapText="1"/>
    </xf>
    <xf numFmtId="2" fontId="1" fillId="0" borderId="1" xfId="0" applyNumberFormat="1" applyFont="1" applyBorder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5</xdr:col>
      <xdr:colOff>895350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57150"/>
          <a:ext cx="3514725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  <row r="306">
          <cell r="C306" t="str">
            <v>BELLAGUNTHA</v>
          </cell>
          <cell r="E306">
            <v>4.88</v>
          </cell>
        </row>
        <row r="307">
          <cell r="C307" t="str">
            <v>PASTIKUDI</v>
          </cell>
          <cell r="E307">
            <v>4.88</v>
          </cell>
        </row>
        <row r="308">
          <cell r="C308" t="str">
            <v>MANAMUNDA</v>
          </cell>
          <cell r="E308">
            <v>4.88</v>
          </cell>
        </row>
        <row r="309">
          <cell r="C309" t="str">
            <v>DASPALLA</v>
          </cell>
          <cell r="E309">
            <v>3.75</v>
          </cell>
        </row>
        <row r="310">
          <cell r="C310" t="str">
            <v>DELANGA</v>
          </cell>
          <cell r="E310">
            <v>3</v>
          </cell>
        </row>
        <row r="311">
          <cell r="C311" t="str">
            <v>G UDAYAGIRI</v>
          </cell>
          <cell r="E311">
            <v>4.88</v>
          </cell>
        </row>
        <row r="312">
          <cell r="C312" t="str">
            <v>TARAPUR</v>
          </cell>
          <cell r="E312">
            <v>3</v>
          </cell>
        </row>
        <row r="313">
          <cell r="C313" t="str">
            <v>RAMBHA</v>
          </cell>
          <cell r="E313">
            <v>3.75</v>
          </cell>
        </row>
        <row r="314">
          <cell r="C314" t="str">
            <v>SURADA</v>
          </cell>
          <cell r="E314">
            <v>4.88</v>
          </cell>
        </row>
        <row r="315">
          <cell r="C315" t="str">
            <v>BHANJANAGAR</v>
          </cell>
          <cell r="E315">
            <v>3.75</v>
          </cell>
        </row>
        <row r="316">
          <cell r="C316" t="str">
            <v>KHAMAR</v>
          </cell>
          <cell r="E316">
            <v>3.75</v>
          </cell>
        </row>
        <row r="317">
          <cell r="C317" t="str">
            <v>BIJAMARA</v>
          </cell>
          <cell r="E317">
            <v>4.88</v>
          </cell>
        </row>
        <row r="318">
          <cell r="C318" t="str">
            <v>OUPADA</v>
          </cell>
          <cell r="E318">
            <v>3.75</v>
          </cell>
        </row>
        <row r="319">
          <cell r="C319" t="str">
            <v>SANKUDA</v>
          </cell>
          <cell r="E319">
            <v>4.88</v>
          </cell>
        </row>
        <row r="320">
          <cell r="C320" t="str">
            <v>PHASI</v>
          </cell>
          <cell r="E320">
            <v>4.88</v>
          </cell>
        </row>
        <row r="321">
          <cell r="C321" t="str">
            <v>OSTAPUR</v>
          </cell>
          <cell r="E321">
            <v>3</v>
          </cell>
        </row>
        <row r="322">
          <cell r="C322" t="str">
            <v>BONDAMUNDA</v>
          </cell>
          <cell r="E322">
            <v>4.88</v>
          </cell>
        </row>
        <row r="323">
          <cell r="C323" t="str">
            <v>LANGALESWAR</v>
          </cell>
          <cell r="E323">
            <v>4.88</v>
          </cell>
        </row>
        <row r="324">
          <cell r="C324" t="str">
            <v>BAGHIABAHAL</v>
          </cell>
          <cell r="E324">
            <v>4.88</v>
          </cell>
        </row>
        <row r="325">
          <cell r="C325" t="str">
            <v>BANDHAMUNDI</v>
          </cell>
          <cell r="E325">
            <v>3.75</v>
          </cell>
        </row>
        <row r="326">
          <cell r="C326" t="str">
            <v>NARSINGHPUR</v>
          </cell>
          <cell r="E326">
            <v>3.75</v>
          </cell>
        </row>
        <row r="327">
          <cell r="C327" t="str">
            <v>ASILA</v>
          </cell>
          <cell r="E327">
            <v>3.75</v>
          </cell>
        </row>
        <row r="328">
          <cell r="C328" t="str">
            <v>SUNDERGARH</v>
          </cell>
          <cell r="E328">
            <v>4.88</v>
          </cell>
        </row>
        <row r="329">
          <cell r="C329" t="str">
            <v xml:space="preserve">BANDHABHUIN </v>
          </cell>
          <cell r="E329">
            <v>3.75</v>
          </cell>
        </row>
        <row r="330">
          <cell r="C330" t="str">
            <v>BETNOTI</v>
          </cell>
          <cell r="E330">
            <v>4.88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workbookViewId="0">
      <selection activeCell="L20" sqref="L20"/>
    </sheetView>
  </sheetViews>
  <sheetFormatPr defaultRowHeight="15"/>
  <cols>
    <col min="1" max="1" width="3.85546875" customWidth="1"/>
    <col min="2" max="2" width="10.42578125" bestFit="1" customWidth="1"/>
    <col min="3" max="3" width="11.7109375" bestFit="1" customWidth="1"/>
    <col min="4" max="4" width="7.5703125" bestFit="1" customWidth="1"/>
    <col min="5" max="5" width="6.42578125" bestFit="1" customWidth="1"/>
    <col min="6" max="6" width="15" customWidth="1"/>
    <col min="7" max="7" width="6.42578125" customWidth="1"/>
    <col min="8" max="8" width="8.7109375" customWidth="1"/>
    <col min="9" max="9" width="6.5703125" customWidth="1"/>
    <col min="10" max="10" width="7.140625" customWidth="1"/>
    <col min="11" max="11" width="9.42578125" bestFit="1" customWidth="1"/>
  </cols>
  <sheetData>
    <row r="1" spans="1:13" s="5" customFormat="1" ht="90" customHeight="1">
      <c r="A1" s="13"/>
      <c r="B1" s="14"/>
      <c r="C1" s="14"/>
      <c r="D1" s="14"/>
      <c r="E1" s="14"/>
      <c r="F1" s="15"/>
      <c r="G1" s="16" t="s">
        <v>34</v>
      </c>
      <c r="H1" s="16"/>
      <c r="I1" s="16"/>
      <c r="J1" s="16"/>
      <c r="K1" s="16"/>
    </row>
    <row r="2" spans="1:13" s="7" customFormat="1" ht="81.75" customHeight="1">
      <c r="A2" s="23" t="s">
        <v>28</v>
      </c>
      <c r="B2" s="14"/>
      <c r="C2" s="14"/>
      <c r="D2" s="14"/>
      <c r="E2" s="14"/>
      <c r="F2" s="15"/>
      <c r="G2" s="29" t="s">
        <v>35</v>
      </c>
      <c r="H2" s="17"/>
      <c r="I2" s="17"/>
      <c r="J2" s="17"/>
      <c r="K2" s="17"/>
      <c r="L2" s="6"/>
      <c r="M2" s="6"/>
    </row>
    <row r="3" spans="1:13" s="3" customFormat="1">
      <c r="A3" s="2" t="s">
        <v>9</v>
      </c>
      <c r="B3" s="2" t="s">
        <v>10</v>
      </c>
      <c r="C3" s="2" t="s">
        <v>11</v>
      </c>
      <c r="D3" s="2" t="s">
        <v>12</v>
      </c>
      <c r="E3" s="2" t="s">
        <v>13</v>
      </c>
      <c r="F3" s="2" t="s">
        <v>36</v>
      </c>
      <c r="G3" s="2" t="s">
        <v>14</v>
      </c>
      <c r="H3" s="2" t="s">
        <v>29</v>
      </c>
      <c r="I3" s="2" t="s">
        <v>24</v>
      </c>
      <c r="J3" s="2" t="s">
        <v>30</v>
      </c>
      <c r="K3" s="2" t="s">
        <v>25</v>
      </c>
    </row>
    <row r="4" spans="1:13" s="3" customFormat="1">
      <c r="A4" s="24">
        <v>1</v>
      </c>
      <c r="B4" s="26">
        <v>45693</v>
      </c>
      <c r="C4" s="1" t="s">
        <v>33</v>
      </c>
      <c r="D4" s="27">
        <v>4911</v>
      </c>
      <c r="E4" s="1" t="s">
        <v>22</v>
      </c>
      <c r="F4" s="25" t="s">
        <v>32</v>
      </c>
      <c r="G4" s="1">
        <v>6</v>
      </c>
      <c r="H4" s="4">
        <v>60</v>
      </c>
      <c r="I4" s="4">
        <f>VLOOKUP(F4,'[1]BIOSTARDT INDIA'!$C$3:$E$343,3,FALSE)</f>
        <v>3</v>
      </c>
      <c r="J4" s="28">
        <v>25</v>
      </c>
      <c r="K4" s="28">
        <f>H4*I4+J4</f>
        <v>205</v>
      </c>
    </row>
    <row r="5" spans="1:13">
      <c r="A5" s="24">
        <f>A4+1</f>
        <v>2</v>
      </c>
      <c r="B5" s="1" t="s">
        <v>0</v>
      </c>
      <c r="C5" s="1" t="s">
        <v>15</v>
      </c>
      <c r="D5" s="1" t="s">
        <v>1</v>
      </c>
      <c r="E5" s="1" t="s">
        <v>22</v>
      </c>
      <c r="F5" s="25" t="s">
        <v>23</v>
      </c>
      <c r="G5" s="1">
        <v>15</v>
      </c>
      <c r="H5" s="4">
        <v>150</v>
      </c>
      <c r="I5" s="4">
        <f>VLOOKUP(F5,'[1]BIOSTARDT INDIA'!$C$3:$E$343,3,FALSE)</f>
        <v>4.88</v>
      </c>
      <c r="J5" s="28">
        <v>25</v>
      </c>
      <c r="K5" s="28">
        <f t="shared" ref="K5:K9" si="0">H5*I5+J5</f>
        <v>757</v>
      </c>
    </row>
    <row r="6" spans="1:13">
      <c r="A6" s="24">
        <f t="shared" ref="A6:A9" si="1">A5+1</f>
        <v>3</v>
      </c>
      <c r="B6" s="1" t="s">
        <v>2</v>
      </c>
      <c r="C6" s="1" t="s">
        <v>16</v>
      </c>
      <c r="D6" s="1" t="s">
        <v>3</v>
      </c>
      <c r="E6" s="1" t="s">
        <v>22</v>
      </c>
      <c r="F6" s="1" t="s">
        <v>20</v>
      </c>
      <c r="G6" s="1">
        <v>26</v>
      </c>
      <c r="H6" s="4">
        <v>368</v>
      </c>
      <c r="I6" s="4">
        <f>VLOOKUP(F6,'[1]BIOSTARDT INDIA'!$C$3:$E$343,3,FALSE)</f>
        <v>3.75</v>
      </c>
      <c r="J6" s="28">
        <v>25</v>
      </c>
      <c r="K6" s="28">
        <f t="shared" si="0"/>
        <v>1405</v>
      </c>
    </row>
    <row r="7" spans="1:13">
      <c r="A7" s="24">
        <f t="shared" si="1"/>
        <v>4</v>
      </c>
      <c r="B7" s="1" t="s">
        <v>7</v>
      </c>
      <c r="C7" s="1" t="s">
        <v>19</v>
      </c>
      <c r="D7" s="1" t="s">
        <v>8</v>
      </c>
      <c r="E7" s="1" t="s">
        <v>22</v>
      </c>
      <c r="F7" s="25" t="s">
        <v>31</v>
      </c>
      <c r="G7" s="1">
        <v>5</v>
      </c>
      <c r="H7" s="4">
        <v>32</v>
      </c>
      <c r="I7" s="4">
        <f>VLOOKUP(F7,'[1]BIOSTARDT INDIA'!$C$3:$E$343,3,FALSE)</f>
        <v>3.75</v>
      </c>
      <c r="J7" s="28">
        <v>25</v>
      </c>
      <c r="K7" s="28">
        <f>50*I7+J7</f>
        <v>212.5</v>
      </c>
    </row>
    <row r="8" spans="1:13">
      <c r="A8" s="24">
        <f t="shared" si="1"/>
        <v>5</v>
      </c>
      <c r="B8" s="1" t="s">
        <v>4</v>
      </c>
      <c r="C8" s="1" t="s">
        <v>17</v>
      </c>
      <c r="D8" s="1" t="s">
        <v>5</v>
      </c>
      <c r="E8" s="1" t="s">
        <v>22</v>
      </c>
      <c r="F8" s="1" t="s">
        <v>20</v>
      </c>
      <c r="G8" s="1">
        <v>20</v>
      </c>
      <c r="H8" s="4">
        <v>200</v>
      </c>
      <c r="I8" s="4">
        <f>VLOOKUP(F8,'[1]BIOSTARDT INDIA'!$C$3:$E$343,3,FALSE)</f>
        <v>3.75</v>
      </c>
      <c r="J8" s="28">
        <v>25</v>
      </c>
      <c r="K8" s="28">
        <f t="shared" si="0"/>
        <v>775</v>
      </c>
    </row>
    <row r="9" spans="1:13">
      <c r="A9" s="24">
        <f t="shared" si="1"/>
        <v>6</v>
      </c>
      <c r="B9" s="1" t="s">
        <v>4</v>
      </c>
      <c r="C9" s="1" t="s">
        <v>18</v>
      </c>
      <c r="D9" s="1" t="s">
        <v>6</v>
      </c>
      <c r="E9" s="1" t="s">
        <v>22</v>
      </c>
      <c r="F9" s="1" t="s">
        <v>21</v>
      </c>
      <c r="G9" s="1">
        <v>15</v>
      </c>
      <c r="H9" s="4">
        <v>130</v>
      </c>
      <c r="I9" s="4">
        <f>VLOOKUP(F9,'[1]BIOSTARDT INDIA'!$C$3:$E$343,3,FALSE)</f>
        <v>3</v>
      </c>
      <c r="J9" s="28">
        <v>25</v>
      </c>
      <c r="K9" s="28">
        <f t="shared" si="0"/>
        <v>415</v>
      </c>
    </row>
    <row r="10" spans="1:13" s="31" customFormat="1" ht="15" customHeight="1">
      <c r="A10" s="30" t="s">
        <v>37</v>
      </c>
      <c r="B10" s="18"/>
      <c r="C10" s="18"/>
      <c r="D10" s="18"/>
      <c r="E10" s="18"/>
      <c r="F10" s="18"/>
      <c r="G10" s="18"/>
      <c r="H10" s="18"/>
      <c r="I10" s="18"/>
      <c r="J10" s="19"/>
      <c r="K10" s="8">
        <f>ROUND(SUM(K4:K9),0)</f>
        <v>3770</v>
      </c>
      <c r="L10" s="9"/>
    </row>
    <row r="11" spans="1:13" s="5" customFormat="1" ht="33.75" customHeight="1">
      <c r="A11" s="20" t="s">
        <v>27</v>
      </c>
      <c r="B11" s="21"/>
      <c r="C11" s="21"/>
      <c r="D11" s="21"/>
      <c r="E11" s="21"/>
      <c r="F11" s="21"/>
      <c r="G11" s="21"/>
      <c r="H11" s="21"/>
      <c r="I11" s="21"/>
      <c r="J11" s="21"/>
      <c r="K11" s="22"/>
    </row>
    <row r="12" spans="1:13" s="5" customFormat="1" ht="30.75" customHeight="1">
      <c r="A12" s="10" t="s">
        <v>26</v>
      </c>
      <c r="B12" s="11"/>
      <c r="C12" s="11"/>
      <c r="D12" s="11"/>
      <c r="E12" s="11"/>
      <c r="F12" s="11"/>
      <c r="G12" s="11"/>
      <c r="H12" s="11"/>
      <c r="I12" s="11"/>
      <c r="J12" s="11"/>
      <c r="K12" s="12"/>
    </row>
    <row r="13" spans="1:13">
      <c r="G13" s="2">
        <f>SUM(G4:G9)</f>
        <v>87</v>
      </c>
      <c r="H13" s="32">
        <f>SUM(H4:H9)</f>
        <v>940</v>
      </c>
    </row>
  </sheetData>
  <sortState ref="B2:H6">
    <sortCondition ref="B1"/>
  </sortState>
  <mergeCells count="7">
    <mergeCell ref="A12:K12"/>
    <mergeCell ref="A1:F1"/>
    <mergeCell ref="G1:K1"/>
    <mergeCell ref="A2:F2"/>
    <mergeCell ref="G2:K2"/>
    <mergeCell ref="A11:K11"/>
    <mergeCell ref="A10:J10"/>
  </mergeCells>
  <conditionalFormatting sqref="D1:D2">
    <cfRule type="duplicateValues" dxfId="3" priority="4"/>
  </conditionalFormatting>
  <pageMargins left="0.27" right="0.3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2025-07-01T07:47:21Z</cp:lastPrinted>
  <dcterms:created xsi:type="dcterms:W3CDTF">2025-06-20T07:38:46Z</dcterms:created>
  <dcterms:modified xsi:type="dcterms:W3CDTF">2025-07-01T07:48:19Z</dcterms:modified>
</cp:coreProperties>
</file>