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externalReferences>
    <externalReference r:id="rId2"/>
    <externalReference r:id="rId3"/>
  </externalReferences>
  <calcPr calcId="124519"/>
</workbook>
</file>

<file path=xl/calcChain.xml><?xml version="1.0" encoding="utf-8"?>
<calcChain xmlns="http://schemas.openxmlformats.org/spreadsheetml/2006/main">
  <c r="L19" i="1"/>
  <c r="L6" l="1"/>
  <c r="L17"/>
  <c r="H18" l="1"/>
  <c r="L18" s="1"/>
  <c r="H15"/>
  <c r="L15" s="1"/>
  <c r="H14"/>
  <c r="L14" s="1"/>
  <c r="H13"/>
  <c r="L13" s="1"/>
  <c r="H5"/>
  <c r="L5" s="1"/>
  <c r="H7" l="1"/>
  <c r="L7" s="1"/>
  <c r="H8"/>
  <c r="L8" s="1"/>
  <c r="H9"/>
  <c r="L9" s="1"/>
  <c r="H10"/>
  <c r="L10" s="1"/>
  <c r="H11"/>
  <c r="L11" s="1"/>
  <c r="H12"/>
  <c r="L12" s="1"/>
  <c r="H16"/>
  <c r="L16" s="1"/>
  <c r="H4"/>
  <c r="L4" s="1"/>
  <c r="J5"/>
  <c r="J6"/>
  <c r="J7"/>
  <c r="J8"/>
  <c r="J9"/>
  <c r="J10"/>
  <c r="J11"/>
  <c r="J12"/>
  <c r="J13"/>
  <c r="J14"/>
  <c r="J15"/>
  <c r="J16"/>
  <c r="J17"/>
  <c r="J18"/>
  <c r="J4"/>
  <c r="I5"/>
  <c r="I6"/>
  <c r="I7"/>
  <c r="I8"/>
  <c r="I9"/>
  <c r="I10"/>
  <c r="I11"/>
  <c r="I12"/>
  <c r="I13"/>
  <c r="I14"/>
  <c r="I15"/>
  <c r="I16"/>
  <c r="I17"/>
  <c r="I18"/>
  <c r="I4"/>
</calcChain>
</file>

<file path=xl/sharedStrings.xml><?xml version="1.0" encoding="utf-8"?>
<sst xmlns="http://schemas.openxmlformats.org/spreadsheetml/2006/main" count="93" uniqueCount="61">
  <si>
    <t>01/6/2025</t>
  </si>
  <si>
    <t>034</t>
  </si>
  <si>
    <t>06/6/2025</t>
  </si>
  <si>
    <t>039</t>
  </si>
  <si>
    <t>038</t>
  </si>
  <si>
    <t>036</t>
  </si>
  <si>
    <t>037</t>
  </si>
  <si>
    <t>19/6/2025</t>
  </si>
  <si>
    <t>40</t>
  </si>
  <si>
    <t>50</t>
  </si>
  <si>
    <t>41</t>
  </si>
  <si>
    <t>43</t>
  </si>
  <si>
    <t>47</t>
  </si>
  <si>
    <t>52</t>
  </si>
  <si>
    <t>53</t>
  </si>
  <si>
    <t>49</t>
  </si>
  <si>
    <t>45</t>
  </si>
  <si>
    <t>46</t>
  </si>
  <si>
    <t>SL</t>
  </si>
  <si>
    <t>JA/04284</t>
  </si>
  <si>
    <t>JA/04792</t>
  </si>
  <si>
    <t>JA/04794</t>
  </si>
  <si>
    <t>JA/04795</t>
  </si>
  <si>
    <t>JA/04798</t>
  </si>
  <si>
    <t>JA/05335</t>
  </si>
  <si>
    <t>JA/05340</t>
  </si>
  <si>
    <t>JA/05347</t>
  </si>
  <si>
    <t>JA/05367</t>
  </si>
  <si>
    <t>JA/05387</t>
  </si>
  <si>
    <t>JA/05409</t>
  </si>
  <si>
    <t>JA/05410</t>
  </si>
  <si>
    <t>JA/05412</t>
  </si>
  <si>
    <t>JA/05420</t>
  </si>
  <si>
    <t>JA/05524</t>
  </si>
  <si>
    <t>LR NO</t>
  </si>
  <si>
    <t>INV NO</t>
  </si>
  <si>
    <t>CHANDBALI</t>
  </si>
  <si>
    <t>SORO</t>
  </si>
  <si>
    <t>KAMARGAON</t>
  </si>
  <si>
    <t>ARADI</t>
  </si>
  <si>
    <t>BRAJARAJNAGAR</t>
  </si>
  <si>
    <t>BASTA</t>
  </si>
  <si>
    <t>JAJPUR TOWN</t>
  </si>
  <si>
    <t>KORAPUT</t>
  </si>
  <si>
    <t>RAIRANGPUR</t>
  </si>
  <si>
    <t>CTC</t>
  </si>
  <si>
    <t>FROM</t>
  </si>
  <si>
    <t>TO</t>
  </si>
  <si>
    <t>CASE</t>
  </si>
  <si>
    <t>RATE</t>
  </si>
  <si>
    <t>HAM</t>
  </si>
  <si>
    <t>DD</t>
  </si>
  <si>
    <t>LR</t>
  </si>
  <si>
    <t>AMOUNT</t>
  </si>
  <si>
    <t>INVOICE
PRAGATI LOGISTICS,SAMANTA SAHI KHUNTIA LANE,8984191006
GST No:21AGHPB9356M1Z9</t>
  </si>
  <si>
    <t xml:space="preserve">KALINGA HERITAGE INDUSTRIES
Address:DAHALIABAG,BHANPUR DAHALIABAG,BHANPUR CUTTACK,9338089920
GST No:21CUVPR5055D1ZF
</t>
  </si>
  <si>
    <t>DATE</t>
  </si>
  <si>
    <t>Thanking you for your business.
PRAGATI LOGISTICS</t>
  </si>
  <si>
    <t>(RUPEES EIGHT THOUSAND SIX HUNDRED EIGHTEEN ONLY)</t>
  </si>
  <si>
    <t>Kindly, verify &amp; confirm within 7 days, else GST will be filed by 20th JULY, 2025. 
GST to be paid by Consignor under Reverse Charge Mechanism(RCM) as per GST.</t>
  </si>
  <si>
    <t xml:space="preserve">Bill Date: 30/06/2025
Bill NO : 8723
Total Amount : 8618.00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</si>
</sst>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0" fillId="0" borderId="1" xfId="0" applyNumberFormat="1" applyBorder="1"/>
    <xf numFmtId="2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38100</xdr:rowOff>
    </xdr:from>
    <xdr:to>
      <xdr:col>7</xdr:col>
      <xdr:colOff>257175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5" y="38100"/>
          <a:ext cx="3838575" cy="9906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5/PAID%20BILL%20MAY%2025/KALINGA%20HERITAGE%20INDUSTRI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5/PAID%20BILL%20APRIL%2025/KALINGA%20HERITAGE%20INDUSTR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signment"/>
    </sheetNames>
    <sheetDataSet>
      <sheetData sheetId="0">
        <row r="4">
          <cell r="F4" t="str">
            <v>BRAJARAJNAGAR</v>
          </cell>
          <cell r="G4">
            <v>2</v>
          </cell>
          <cell r="H4">
            <v>120</v>
          </cell>
        </row>
        <row r="5">
          <cell r="F5" t="str">
            <v>BARIPADA</v>
          </cell>
          <cell r="G5">
            <v>2</v>
          </cell>
          <cell r="H5">
            <v>110</v>
          </cell>
        </row>
        <row r="6">
          <cell r="F6" t="str">
            <v>CHANDBALI</v>
          </cell>
          <cell r="G6">
            <v>10</v>
          </cell>
          <cell r="H6">
            <v>70</v>
          </cell>
        </row>
        <row r="7">
          <cell r="F7" t="str">
            <v>BASUDEVPUR</v>
          </cell>
          <cell r="G7">
            <v>5</v>
          </cell>
          <cell r="H7">
            <v>110</v>
          </cell>
        </row>
        <row r="8">
          <cell r="F8" t="str">
            <v>ARADI</v>
          </cell>
          <cell r="G8">
            <v>5</v>
          </cell>
          <cell r="H8">
            <v>90</v>
          </cell>
        </row>
        <row r="9">
          <cell r="F9" t="str">
            <v>PHULBANI</v>
          </cell>
          <cell r="G9">
            <v>2</v>
          </cell>
          <cell r="H9">
            <v>120</v>
          </cell>
        </row>
        <row r="10">
          <cell r="F10" t="str">
            <v>BARIPADA</v>
          </cell>
          <cell r="G10">
            <v>1</v>
          </cell>
          <cell r="H10">
            <v>110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nsignment"/>
    </sheetNames>
    <sheetDataSet>
      <sheetData sheetId="0">
        <row r="4">
          <cell r="F4" t="str">
            <v>RAIRANGPUR</v>
          </cell>
          <cell r="G4">
            <v>2</v>
          </cell>
          <cell r="H4">
            <v>110</v>
          </cell>
        </row>
        <row r="5">
          <cell r="F5" t="str">
            <v>BASTA</v>
          </cell>
          <cell r="G5">
            <v>2</v>
          </cell>
          <cell r="H5">
            <v>120</v>
          </cell>
        </row>
        <row r="6">
          <cell r="F6" t="str">
            <v>BASUDEVPUR</v>
          </cell>
          <cell r="G6">
            <v>4</v>
          </cell>
          <cell r="H6">
            <v>110</v>
          </cell>
        </row>
        <row r="7">
          <cell r="F7" t="str">
            <v>RAIRANGPUR</v>
          </cell>
          <cell r="G7">
            <v>3</v>
          </cell>
          <cell r="H7">
            <v>110</v>
          </cell>
        </row>
        <row r="8">
          <cell r="F8" t="str">
            <v>SORO</v>
          </cell>
          <cell r="G8">
            <v>6</v>
          </cell>
          <cell r="H8">
            <v>90</v>
          </cell>
        </row>
        <row r="9">
          <cell r="F9" t="str">
            <v>ARADI</v>
          </cell>
          <cell r="G9">
            <v>6</v>
          </cell>
          <cell r="H9">
            <v>90</v>
          </cell>
        </row>
        <row r="10">
          <cell r="F10" t="str">
            <v>JAJPUR TOWN</v>
          </cell>
          <cell r="G10">
            <v>2</v>
          </cell>
          <cell r="H10">
            <v>80</v>
          </cell>
        </row>
        <row r="11">
          <cell r="F11" t="str">
            <v>BHAWANIPATNA</v>
          </cell>
          <cell r="G11">
            <v>2</v>
          </cell>
          <cell r="H11">
            <v>170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1"/>
  <sheetViews>
    <sheetView tabSelected="1" workbookViewId="0">
      <selection activeCell="O6" sqref="O6"/>
    </sheetView>
  </sheetViews>
  <sheetFormatPr defaultRowHeight="15"/>
  <cols>
    <col min="1" max="1" width="3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6.28515625" bestFit="1" customWidth="1"/>
    <col min="7" max="7" width="5.42578125" bestFit="1" customWidth="1"/>
    <col min="8" max="8" width="6.5703125" bestFit="1" customWidth="1"/>
    <col min="9" max="9" width="5.5703125" bestFit="1" customWidth="1"/>
    <col min="10" max="10" width="6.5703125" bestFit="1" customWidth="1"/>
    <col min="11" max="11" width="5.5703125" bestFit="1" customWidth="1"/>
    <col min="12" max="12" width="9.42578125" bestFit="1" customWidth="1"/>
  </cols>
  <sheetData>
    <row r="1" spans="1:12" s="1" customFormat="1" ht="90" customHeight="1">
      <c r="A1" s="17"/>
      <c r="B1" s="18"/>
      <c r="C1" s="18"/>
      <c r="D1" s="18"/>
      <c r="E1" s="18"/>
      <c r="F1" s="18"/>
      <c r="G1" s="18"/>
      <c r="H1" s="19"/>
      <c r="I1" s="20" t="s">
        <v>54</v>
      </c>
      <c r="J1" s="20"/>
      <c r="K1" s="20"/>
      <c r="L1" s="20"/>
    </row>
    <row r="2" spans="1:12" s="1" customFormat="1" ht="72" customHeight="1">
      <c r="A2" s="17" t="s">
        <v>55</v>
      </c>
      <c r="B2" s="18"/>
      <c r="C2" s="18"/>
      <c r="D2" s="18"/>
      <c r="E2" s="18"/>
      <c r="F2" s="18"/>
      <c r="G2" s="18"/>
      <c r="H2" s="19"/>
      <c r="I2" s="20" t="s">
        <v>60</v>
      </c>
      <c r="J2" s="20"/>
      <c r="K2" s="20"/>
      <c r="L2" s="20"/>
    </row>
    <row r="3" spans="1:12" s="6" customFormat="1">
      <c r="A3" s="5" t="s">
        <v>18</v>
      </c>
      <c r="B3" s="5" t="s">
        <v>56</v>
      </c>
      <c r="C3" s="5" t="s">
        <v>34</v>
      </c>
      <c r="D3" s="5" t="s">
        <v>35</v>
      </c>
      <c r="E3" s="5" t="s">
        <v>46</v>
      </c>
      <c r="F3" s="5" t="s">
        <v>47</v>
      </c>
      <c r="G3" s="5" t="s">
        <v>48</v>
      </c>
      <c r="H3" s="4" t="s">
        <v>49</v>
      </c>
      <c r="I3" s="4" t="s">
        <v>50</v>
      </c>
      <c r="J3" s="4" t="s">
        <v>51</v>
      </c>
      <c r="K3" s="4" t="s">
        <v>52</v>
      </c>
      <c r="L3" s="4" t="s">
        <v>53</v>
      </c>
    </row>
    <row r="4" spans="1:12">
      <c r="A4" s="2">
        <v>1</v>
      </c>
      <c r="B4" s="2" t="s">
        <v>0</v>
      </c>
      <c r="C4" s="2" t="s">
        <v>19</v>
      </c>
      <c r="D4" s="2" t="s">
        <v>1</v>
      </c>
      <c r="E4" s="3" t="s">
        <v>45</v>
      </c>
      <c r="F4" s="2" t="s">
        <v>36</v>
      </c>
      <c r="G4" s="2">
        <v>6</v>
      </c>
      <c r="H4" s="7">
        <f>VLOOKUP(F4,[1]Consignment!$F$4:$H$10,3,FALSE)</f>
        <v>70</v>
      </c>
      <c r="I4" s="7">
        <f>G4*2</f>
        <v>12</v>
      </c>
      <c r="J4" s="7">
        <f>G4*15</f>
        <v>90</v>
      </c>
      <c r="K4" s="7">
        <v>50</v>
      </c>
      <c r="L4" s="7">
        <f>G4*H4+I4+J4+K4</f>
        <v>572</v>
      </c>
    </row>
    <row r="5" spans="1:12">
      <c r="A5" s="2">
        <v>2</v>
      </c>
      <c r="B5" s="2" t="s">
        <v>2</v>
      </c>
      <c r="C5" s="2" t="s">
        <v>20</v>
      </c>
      <c r="D5" s="2" t="s">
        <v>3</v>
      </c>
      <c r="E5" s="3" t="s">
        <v>45</v>
      </c>
      <c r="F5" s="2" t="s">
        <v>37</v>
      </c>
      <c r="G5" s="2">
        <v>8</v>
      </c>
      <c r="H5" s="7">
        <f>VLOOKUP(F5,[2]Consignment!$F$4:$H$11,3,FALSE)</f>
        <v>90</v>
      </c>
      <c r="I5" s="7">
        <f t="shared" ref="I5:I18" si="0">G5*2</f>
        <v>16</v>
      </c>
      <c r="J5" s="7">
        <f t="shared" ref="J5:J18" si="1">G5*15</f>
        <v>120</v>
      </c>
      <c r="K5" s="7">
        <v>50</v>
      </c>
      <c r="L5" s="7">
        <f t="shared" ref="L5:L18" si="2">G5*H5+I5+J5+K5</f>
        <v>906</v>
      </c>
    </row>
    <row r="6" spans="1:12">
      <c r="A6" s="2">
        <v>3</v>
      </c>
      <c r="B6" s="2" t="s">
        <v>2</v>
      </c>
      <c r="C6" s="2" t="s">
        <v>21</v>
      </c>
      <c r="D6" s="2" t="s">
        <v>4</v>
      </c>
      <c r="E6" s="3" t="s">
        <v>45</v>
      </c>
      <c r="F6" s="2" t="s">
        <v>38</v>
      </c>
      <c r="G6" s="2">
        <v>5</v>
      </c>
      <c r="H6" s="7">
        <v>120</v>
      </c>
      <c r="I6" s="7">
        <f t="shared" si="0"/>
        <v>10</v>
      </c>
      <c r="J6" s="7">
        <f t="shared" si="1"/>
        <v>75</v>
      </c>
      <c r="K6" s="7">
        <v>50</v>
      </c>
      <c r="L6" s="7">
        <f t="shared" si="2"/>
        <v>735</v>
      </c>
    </row>
    <row r="7" spans="1:12">
      <c r="A7" s="2">
        <v>4</v>
      </c>
      <c r="B7" s="2" t="s">
        <v>2</v>
      </c>
      <c r="C7" s="2" t="s">
        <v>22</v>
      </c>
      <c r="D7" s="2" t="s">
        <v>5</v>
      </c>
      <c r="E7" s="3" t="s">
        <v>45</v>
      </c>
      <c r="F7" s="2" t="s">
        <v>36</v>
      </c>
      <c r="G7" s="2">
        <v>8</v>
      </c>
      <c r="H7" s="7">
        <f>VLOOKUP(F7,[1]Consignment!$F$4:$H$10,3,FALSE)</f>
        <v>70</v>
      </c>
      <c r="I7" s="7">
        <f t="shared" si="0"/>
        <v>16</v>
      </c>
      <c r="J7" s="7">
        <f t="shared" si="1"/>
        <v>120</v>
      </c>
      <c r="K7" s="7">
        <v>50</v>
      </c>
      <c r="L7" s="7">
        <f t="shared" si="2"/>
        <v>746</v>
      </c>
    </row>
    <row r="8" spans="1:12">
      <c r="A8" s="2">
        <v>5</v>
      </c>
      <c r="B8" s="2" t="s">
        <v>2</v>
      </c>
      <c r="C8" s="2" t="s">
        <v>23</v>
      </c>
      <c r="D8" s="2" t="s">
        <v>6</v>
      </c>
      <c r="E8" s="3" t="s">
        <v>45</v>
      </c>
      <c r="F8" s="2" t="s">
        <v>39</v>
      </c>
      <c r="G8" s="2">
        <v>8</v>
      </c>
      <c r="H8" s="7">
        <f>VLOOKUP(F8,[1]Consignment!$F$4:$H$10,3,FALSE)</f>
        <v>90</v>
      </c>
      <c r="I8" s="7">
        <f t="shared" si="0"/>
        <v>16</v>
      </c>
      <c r="J8" s="7">
        <f t="shared" si="1"/>
        <v>120</v>
      </c>
      <c r="K8" s="7">
        <v>50</v>
      </c>
      <c r="L8" s="7">
        <f t="shared" si="2"/>
        <v>906</v>
      </c>
    </row>
    <row r="9" spans="1:12">
      <c r="A9" s="2">
        <v>6</v>
      </c>
      <c r="B9" s="2" t="s">
        <v>7</v>
      </c>
      <c r="C9" s="2" t="s">
        <v>24</v>
      </c>
      <c r="D9" s="2" t="s">
        <v>8</v>
      </c>
      <c r="E9" s="3" t="s">
        <v>45</v>
      </c>
      <c r="F9" s="2" t="s">
        <v>36</v>
      </c>
      <c r="G9" s="2">
        <v>5</v>
      </c>
      <c r="H9" s="7">
        <f>VLOOKUP(F9,[1]Consignment!$F$4:$H$10,3,FALSE)</f>
        <v>70</v>
      </c>
      <c r="I9" s="7">
        <f t="shared" si="0"/>
        <v>10</v>
      </c>
      <c r="J9" s="7">
        <f t="shared" si="1"/>
        <v>75</v>
      </c>
      <c r="K9" s="7">
        <v>50</v>
      </c>
      <c r="L9" s="7">
        <f t="shared" si="2"/>
        <v>485</v>
      </c>
    </row>
    <row r="10" spans="1:12">
      <c r="A10" s="2">
        <v>7</v>
      </c>
      <c r="B10" s="2" t="s">
        <v>7</v>
      </c>
      <c r="C10" s="2" t="s">
        <v>25</v>
      </c>
      <c r="D10" s="2" t="s">
        <v>9</v>
      </c>
      <c r="E10" s="3" t="s">
        <v>45</v>
      </c>
      <c r="F10" s="2" t="s">
        <v>39</v>
      </c>
      <c r="G10" s="2">
        <v>5</v>
      </c>
      <c r="H10" s="7">
        <f>VLOOKUP(F10,[1]Consignment!$F$4:$H$10,3,FALSE)</f>
        <v>90</v>
      </c>
      <c r="I10" s="7">
        <f t="shared" si="0"/>
        <v>10</v>
      </c>
      <c r="J10" s="7">
        <f t="shared" si="1"/>
        <v>75</v>
      </c>
      <c r="K10" s="7">
        <v>50</v>
      </c>
      <c r="L10" s="7">
        <f t="shared" si="2"/>
        <v>585</v>
      </c>
    </row>
    <row r="11" spans="1:12">
      <c r="A11" s="2">
        <v>8</v>
      </c>
      <c r="B11" s="2" t="s">
        <v>7</v>
      </c>
      <c r="C11" s="2" t="s">
        <v>26</v>
      </c>
      <c r="D11" s="2" t="s">
        <v>10</v>
      </c>
      <c r="E11" s="3" t="s">
        <v>45</v>
      </c>
      <c r="F11" s="2" t="s">
        <v>39</v>
      </c>
      <c r="G11" s="2">
        <v>5</v>
      </c>
      <c r="H11" s="7">
        <f>VLOOKUP(F11,[1]Consignment!$F$4:$H$10,3,FALSE)</f>
        <v>90</v>
      </c>
      <c r="I11" s="7">
        <f t="shared" si="0"/>
        <v>10</v>
      </c>
      <c r="J11" s="7">
        <f t="shared" si="1"/>
        <v>75</v>
      </c>
      <c r="K11" s="7">
        <v>50</v>
      </c>
      <c r="L11" s="7">
        <f t="shared" si="2"/>
        <v>585</v>
      </c>
    </row>
    <row r="12" spans="1:12">
      <c r="A12" s="2">
        <v>9</v>
      </c>
      <c r="B12" s="2" t="s">
        <v>7</v>
      </c>
      <c r="C12" s="2" t="s">
        <v>27</v>
      </c>
      <c r="D12" s="2" t="s">
        <v>11</v>
      </c>
      <c r="E12" s="3" t="s">
        <v>45</v>
      </c>
      <c r="F12" s="2" t="s">
        <v>40</v>
      </c>
      <c r="G12" s="2">
        <v>2</v>
      </c>
      <c r="H12" s="7">
        <f>VLOOKUP(F12,[1]Consignment!$F$4:$H$10,3,FALSE)</f>
        <v>120</v>
      </c>
      <c r="I12" s="7">
        <f t="shared" si="0"/>
        <v>4</v>
      </c>
      <c r="J12" s="7">
        <f t="shared" si="1"/>
        <v>30</v>
      </c>
      <c r="K12" s="7">
        <v>50</v>
      </c>
      <c r="L12" s="7">
        <f t="shared" si="2"/>
        <v>324</v>
      </c>
    </row>
    <row r="13" spans="1:12">
      <c r="A13" s="2">
        <v>10</v>
      </c>
      <c r="B13" s="2" t="s">
        <v>7</v>
      </c>
      <c r="C13" s="2" t="s">
        <v>28</v>
      </c>
      <c r="D13" s="2" t="s">
        <v>12</v>
      </c>
      <c r="E13" s="3" t="s">
        <v>45</v>
      </c>
      <c r="F13" s="2" t="s">
        <v>41</v>
      </c>
      <c r="G13" s="2">
        <v>2</v>
      </c>
      <c r="H13" s="7">
        <f>VLOOKUP(F13,[2]Consignment!$F$4:$H$11,3,FALSE)</f>
        <v>120</v>
      </c>
      <c r="I13" s="7">
        <f t="shared" si="0"/>
        <v>4</v>
      </c>
      <c r="J13" s="7">
        <f t="shared" si="1"/>
        <v>30</v>
      </c>
      <c r="K13" s="7">
        <v>50</v>
      </c>
      <c r="L13" s="7">
        <f t="shared" si="2"/>
        <v>324</v>
      </c>
    </row>
    <row r="14" spans="1:12">
      <c r="A14" s="2">
        <v>11</v>
      </c>
      <c r="B14" s="2" t="s">
        <v>7</v>
      </c>
      <c r="C14" s="2" t="s">
        <v>29</v>
      </c>
      <c r="D14" s="2" t="s">
        <v>13</v>
      </c>
      <c r="E14" s="3" t="s">
        <v>45</v>
      </c>
      <c r="F14" s="2" t="s">
        <v>42</v>
      </c>
      <c r="G14" s="2">
        <v>2</v>
      </c>
      <c r="H14" s="7">
        <f>VLOOKUP(F14,[2]Consignment!$F$4:$H$11,3,FALSE)</f>
        <v>80</v>
      </c>
      <c r="I14" s="7">
        <f t="shared" si="0"/>
        <v>4</v>
      </c>
      <c r="J14" s="7">
        <f t="shared" si="1"/>
        <v>30</v>
      </c>
      <c r="K14" s="7">
        <v>50</v>
      </c>
      <c r="L14" s="7">
        <f t="shared" si="2"/>
        <v>244</v>
      </c>
    </row>
    <row r="15" spans="1:12">
      <c r="A15" s="2">
        <v>12</v>
      </c>
      <c r="B15" s="2" t="s">
        <v>7</v>
      </c>
      <c r="C15" s="2" t="s">
        <v>30</v>
      </c>
      <c r="D15" s="2" t="s">
        <v>14</v>
      </c>
      <c r="E15" s="3" t="s">
        <v>45</v>
      </c>
      <c r="F15" s="2" t="s">
        <v>37</v>
      </c>
      <c r="G15" s="2">
        <v>8</v>
      </c>
      <c r="H15" s="7">
        <f>VLOOKUP(F15,[2]Consignment!$F$4:$H$11,3,FALSE)</f>
        <v>90</v>
      </c>
      <c r="I15" s="7">
        <f t="shared" si="0"/>
        <v>16</v>
      </c>
      <c r="J15" s="7">
        <f t="shared" si="1"/>
        <v>120</v>
      </c>
      <c r="K15" s="7">
        <v>50</v>
      </c>
      <c r="L15" s="7">
        <f t="shared" si="2"/>
        <v>906</v>
      </c>
    </row>
    <row r="16" spans="1:12">
      <c r="A16" s="2">
        <v>13</v>
      </c>
      <c r="B16" s="2" t="s">
        <v>7</v>
      </c>
      <c r="C16" s="2" t="s">
        <v>31</v>
      </c>
      <c r="D16" s="2" t="s">
        <v>15</v>
      </c>
      <c r="E16" s="3" t="s">
        <v>45</v>
      </c>
      <c r="F16" s="2" t="s">
        <v>36</v>
      </c>
      <c r="G16" s="2">
        <v>5</v>
      </c>
      <c r="H16" s="7">
        <f>VLOOKUP(F16,[1]Consignment!$F$4:$H$10,3,FALSE)</f>
        <v>70</v>
      </c>
      <c r="I16" s="7">
        <f t="shared" si="0"/>
        <v>10</v>
      </c>
      <c r="J16" s="7">
        <f t="shared" si="1"/>
        <v>75</v>
      </c>
      <c r="K16" s="7">
        <v>50</v>
      </c>
      <c r="L16" s="7">
        <f t="shared" si="2"/>
        <v>485</v>
      </c>
    </row>
    <row r="17" spans="1:15">
      <c r="A17" s="2">
        <v>14</v>
      </c>
      <c r="B17" s="2" t="s">
        <v>7</v>
      </c>
      <c r="C17" s="2" t="s">
        <v>32</v>
      </c>
      <c r="D17" s="2" t="s">
        <v>16</v>
      </c>
      <c r="E17" s="3" t="s">
        <v>45</v>
      </c>
      <c r="F17" s="2" t="s">
        <v>43</v>
      </c>
      <c r="G17" s="2">
        <v>2</v>
      </c>
      <c r="H17" s="7">
        <v>150</v>
      </c>
      <c r="I17" s="7">
        <f t="shared" si="0"/>
        <v>4</v>
      </c>
      <c r="J17" s="7">
        <f t="shared" si="1"/>
        <v>30</v>
      </c>
      <c r="K17" s="7">
        <v>50</v>
      </c>
      <c r="L17" s="7">
        <f t="shared" si="2"/>
        <v>384</v>
      </c>
    </row>
    <row r="18" spans="1:15">
      <c r="A18" s="2">
        <v>15</v>
      </c>
      <c r="B18" s="2" t="s">
        <v>7</v>
      </c>
      <c r="C18" s="2" t="s">
        <v>33</v>
      </c>
      <c r="D18" s="2" t="s">
        <v>17</v>
      </c>
      <c r="E18" s="3" t="s">
        <v>45</v>
      </c>
      <c r="F18" s="2" t="s">
        <v>44</v>
      </c>
      <c r="G18" s="2">
        <v>3</v>
      </c>
      <c r="H18" s="7">
        <f>VLOOKUP(F18,[2]Consignment!$F$4:$H$11,3,FALSE)</f>
        <v>110</v>
      </c>
      <c r="I18" s="7">
        <f t="shared" si="0"/>
        <v>6</v>
      </c>
      <c r="J18" s="7">
        <f t="shared" si="1"/>
        <v>45</v>
      </c>
      <c r="K18" s="7">
        <v>50</v>
      </c>
      <c r="L18" s="7">
        <f t="shared" si="2"/>
        <v>431</v>
      </c>
    </row>
    <row r="19" spans="1:15" s="9" customFormat="1">
      <c r="A19" s="11" t="s">
        <v>58</v>
      </c>
      <c r="B19" s="12"/>
      <c r="C19" s="12"/>
      <c r="D19" s="12"/>
      <c r="E19" s="12"/>
      <c r="F19" s="12"/>
      <c r="G19" s="12"/>
      <c r="H19" s="13"/>
      <c r="I19" s="13"/>
      <c r="J19" s="13"/>
      <c r="K19" s="14"/>
      <c r="L19" s="8">
        <f>SUM(L4:L18)</f>
        <v>8618</v>
      </c>
      <c r="O19" s="10"/>
    </row>
    <row r="20" spans="1:15" s="9" customFormat="1" ht="30" customHeight="1">
      <c r="A20" s="15" t="s">
        <v>59</v>
      </c>
      <c r="B20" s="15"/>
      <c r="C20" s="15"/>
      <c r="D20" s="15"/>
      <c r="E20" s="15"/>
      <c r="F20" s="15"/>
      <c r="G20" s="15"/>
      <c r="H20" s="16"/>
      <c r="I20" s="16"/>
      <c r="J20" s="16"/>
      <c r="K20" s="16"/>
      <c r="L20" s="16"/>
    </row>
    <row r="21" spans="1:15" s="9" customFormat="1" ht="30" customHeight="1">
      <c r="A21" s="15" t="s">
        <v>57</v>
      </c>
      <c r="B21" s="15"/>
      <c r="C21" s="15"/>
      <c r="D21" s="15"/>
      <c r="E21" s="15"/>
      <c r="F21" s="15"/>
      <c r="G21" s="15"/>
      <c r="H21" s="16"/>
      <c r="I21" s="16"/>
      <c r="J21" s="16"/>
      <c r="K21" s="16"/>
      <c r="L21" s="16"/>
    </row>
  </sheetData>
  <mergeCells count="7">
    <mergeCell ref="A19:K19"/>
    <mergeCell ref="A20:L20"/>
    <mergeCell ref="A21:L21"/>
    <mergeCell ref="A1:H1"/>
    <mergeCell ref="I1:L1"/>
    <mergeCell ref="A2:H2"/>
    <mergeCell ref="I2:L2"/>
  </mergeCells>
  <conditionalFormatting sqref="C1:C2">
    <cfRule type="duplicateValues" dxfId="3" priority="4"/>
  </conditionalFormatting>
  <conditionalFormatting sqref="C19:C21">
    <cfRule type="duplicateValues" dxfId="2" priority="2"/>
    <cfRule type="duplicateValues" dxfId="1" priority="3"/>
  </conditionalFormatting>
  <conditionalFormatting sqref="C19:C21">
    <cfRule type="duplicateValues" dxfId="0" priority="1"/>
  </conditionalFormatting>
  <pageMargins left="0.56000000000000005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2025-07-09T09:48:16Z</cp:lastPrinted>
  <dcterms:created xsi:type="dcterms:W3CDTF">2025-07-06T07:51:45Z</dcterms:created>
  <dcterms:modified xsi:type="dcterms:W3CDTF">2025-07-09T09:48:27Z</dcterms:modified>
</cp:coreProperties>
</file>