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8" i="1"/>
  <c r="H21"/>
  <c r="G21"/>
  <c r="M11"/>
  <c r="M15"/>
  <c r="J5"/>
  <c r="J6"/>
  <c r="J7"/>
  <c r="J8"/>
  <c r="J9"/>
  <c r="J10"/>
  <c r="J11"/>
  <c r="J12"/>
  <c r="J13"/>
  <c r="J14"/>
  <c r="J15"/>
  <c r="J16"/>
  <c r="J17"/>
  <c r="J4"/>
  <c r="I10" l="1"/>
  <c r="M10" s="1"/>
  <c r="I4"/>
  <c r="M4" s="1"/>
  <c r="I9"/>
  <c r="M9" s="1"/>
  <c r="I17" l="1"/>
  <c r="M17" s="1"/>
  <c r="I12"/>
  <c r="M12" s="1"/>
  <c r="I8"/>
  <c r="M8" s="1"/>
  <c r="I7"/>
  <c r="M7" s="1"/>
  <c r="I6"/>
  <c r="M6" s="1"/>
  <c r="I14"/>
  <c r="M14" s="1"/>
  <c r="I13"/>
  <c r="M13" s="1"/>
  <c r="I16"/>
  <c r="M16" s="1"/>
  <c r="I5"/>
  <c r="M5" s="1"/>
</calcChain>
</file>

<file path=xl/sharedStrings.xml><?xml version="1.0" encoding="utf-8"?>
<sst xmlns="http://schemas.openxmlformats.org/spreadsheetml/2006/main" count="89" uniqueCount="63">
  <si>
    <t>02/8/2025</t>
  </si>
  <si>
    <t>828</t>
  </si>
  <si>
    <t>842</t>
  </si>
  <si>
    <t>05/8/2025</t>
  </si>
  <si>
    <t>857</t>
  </si>
  <si>
    <t>06/8/2025</t>
  </si>
  <si>
    <t>843</t>
  </si>
  <si>
    <t>904</t>
  </si>
  <si>
    <t>875</t>
  </si>
  <si>
    <t>13/8/2025</t>
  </si>
  <si>
    <t>977</t>
  </si>
  <si>
    <t>947</t>
  </si>
  <si>
    <t>946</t>
  </si>
  <si>
    <t>979</t>
  </si>
  <si>
    <t>970</t>
  </si>
  <si>
    <t>16/8/2025</t>
  </si>
  <si>
    <t>1001</t>
  </si>
  <si>
    <t>28/8/2025</t>
  </si>
  <si>
    <t>1121</t>
  </si>
  <si>
    <t>29/8/2025</t>
  </si>
  <si>
    <t>725</t>
  </si>
  <si>
    <t>SL</t>
  </si>
  <si>
    <t>DATE</t>
  </si>
  <si>
    <t>LR NO</t>
  </si>
  <si>
    <t>INV NO</t>
  </si>
  <si>
    <t>FROM</t>
  </si>
  <si>
    <t>TO</t>
  </si>
  <si>
    <t>WEIGHT</t>
  </si>
  <si>
    <t>CASE</t>
  </si>
  <si>
    <t>MUNIGUDA</t>
  </si>
  <si>
    <t>ROURKELA</t>
  </si>
  <si>
    <t>BARIPADA</t>
  </si>
  <si>
    <t>JHARSUGUDA</t>
  </si>
  <si>
    <t>KARANJIA</t>
  </si>
  <si>
    <t>BALIGUDA</t>
  </si>
  <si>
    <t>NABARANGPUR</t>
  </si>
  <si>
    <t>BBSR</t>
  </si>
  <si>
    <t>/BHA/00156/</t>
  </si>
  <si>
    <t>/BHA/00157/</t>
  </si>
  <si>
    <t>/BHA/00158/</t>
  </si>
  <si>
    <t>/BHA/00171/</t>
  </si>
  <si>
    <t>/BHA/00175/</t>
  </si>
  <si>
    <t>/BHA/00176/</t>
  </si>
  <si>
    <t>/BHA/00184/</t>
  </si>
  <si>
    <t>/BHA/00185/</t>
  </si>
  <si>
    <t>/BHA/00186/</t>
  </si>
  <si>
    <t>/BHA/00189/</t>
  </si>
  <si>
    <t>/BHA/00190/</t>
  </si>
  <si>
    <t>/BHA/00192/</t>
  </si>
  <si>
    <t>/BHA/00197/</t>
  </si>
  <si>
    <t>/BHA/00199/</t>
  </si>
  <si>
    <t>RATE</t>
  </si>
  <si>
    <t>HAM</t>
  </si>
  <si>
    <t>DD.CH.</t>
  </si>
  <si>
    <t>LR.CH</t>
  </si>
  <si>
    <t>AMOUNT</t>
  </si>
  <si>
    <t>RABINGIA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</si>
  <si>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</si>
  <si>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</si>
  <si>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</si>
  <si>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Bill Date: 31/08/2025
Bill NO : 1838
Total Amount: 41652.00</t>
  </si>
  <si>
    <t>(RUPEES FORTY ONE THOUSAND SIX HUNDRED FIFTY TWO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</si>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</sst>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8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4467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12.28515625" bestFit="1" customWidth="1"/>
    <col min="4" max="4" width="6.85546875" bestFit="1" customWidth="1"/>
    <col min="5" max="5" width="5.7109375" bestFit="1" customWidth="1"/>
    <col min="6" max="6" width="1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" bestFit="1" customWidth="1"/>
    <col min="13" max="13" width="9.42578125" bestFit="1" customWidth="1"/>
  </cols>
  <sheetData>
    <row r="1" spans="1:13" s="5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57</v>
      </c>
      <c r="K1" s="16"/>
      <c r="L1" s="16"/>
      <c r="M1" s="16"/>
    </row>
    <row r="2" spans="1:13" s="5" customFormat="1" ht="69" customHeight="1">
      <c r="A2" s="13" t="s">
        <v>58</v>
      </c>
      <c r="B2" s="14"/>
      <c r="C2" s="14"/>
      <c r="D2" s="14"/>
      <c r="E2" s="14"/>
      <c r="F2" s="14"/>
      <c r="G2" s="14"/>
      <c r="H2" s="14"/>
      <c r="I2" s="15"/>
      <c r="J2" s="16" t="s">
        <v>60</v>
      </c>
      <c r="K2" s="16"/>
      <c r="L2" s="16"/>
      <c r="M2" s="16"/>
    </row>
    <row r="3" spans="1:13" s="10" customFormat="1">
      <c r="A3" s="2" t="s">
        <v>21</v>
      </c>
      <c r="B3" s="2" t="s">
        <v>22</v>
      </c>
      <c r="C3" s="2" t="s">
        <v>23</v>
      </c>
      <c r="D3" s="21" t="s">
        <v>24</v>
      </c>
      <c r="E3" s="21" t="s">
        <v>25</v>
      </c>
      <c r="F3" s="2" t="s">
        <v>26</v>
      </c>
      <c r="G3" s="2" t="s">
        <v>28</v>
      </c>
      <c r="H3" s="2" t="s">
        <v>27</v>
      </c>
      <c r="I3" s="2" t="s">
        <v>51</v>
      </c>
      <c r="J3" s="2" t="s">
        <v>52</v>
      </c>
      <c r="K3" s="2" t="s">
        <v>53</v>
      </c>
      <c r="L3" s="2" t="s">
        <v>54</v>
      </c>
      <c r="M3" s="2" t="s">
        <v>55</v>
      </c>
    </row>
    <row r="4" spans="1:13">
      <c r="A4" s="1">
        <v>1</v>
      </c>
      <c r="B4" s="1" t="s">
        <v>0</v>
      </c>
      <c r="C4" s="1" t="s">
        <v>37</v>
      </c>
      <c r="D4" s="1" t="s">
        <v>1</v>
      </c>
      <c r="E4" s="1" t="s">
        <v>36</v>
      </c>
      <c r="F4" s="1" t="s">
        <v>29</v>
      </c>
      <c r="G4" s="1">
        <v>20</v>
      </c>
      <c r="H4" s="1">
        <v>1000</v>
      </c>
      <c r="I4" s="4">
        <f>VLOOKUP(F4,'[1]KARNATAKA MULTIPLEX'!$C$6:$E$77,3,FALSE)</f>
        <v>4.3</v>
      </c>
      <c r="J4" s="4">
        <f>G4*2</f>
        <v>40</v>
      </c>
      <c r="K4" s="4">
        <v>0</v>
      </c>
      <c r="L4" s="4">
        <v>45</v>
      </c>
      <c r="M4" s="4">
        <f>H4*I4+J4+K4+L4</f>
        <v>4385</v>
      </c>
    </row>
    <row r="5" spans="1:13">
      <c r="A5" s="1">
        <v>2</v>
      </c>
      <c r="B5" s="1" t="s">
        <v>0</v>
      </c>
      <c r="C5" s="1" t="s">
        <v>38</v>
      </c>
      <c r="D5" s="1" t="s">
        <v>2</v>
      </c>
      <c r="E5" s="1" t="s">
        <v>36</v>
      </c>
      <c r="F5" s="1" t="s">
        <v>30</v>
      </c>
      <c r="G5" s="1">
        <v>41</v>
      </c>
      <c r="H5" s="1">
        <v>1260</v>
      </c>
      <c r="I5" s="4">
        <f>VLOOKUP(F5,'[1]KARNATAKA MULTIPLEX'!$C$6:$E$77,3,FALSE)</f>
        <v>2.7499999999999996</v>
      </c>
      <c r="J5" s="4">
        <f t="shared" ref="J5:J17" si="0">G5*2</f>
        <v>82</v>
      </c>
      <c r="K5" s="4">
        <v>0</v>
      </c>
      <c r="L5" s="4">
        <v>45</v>
      </c>
      <c r="M5" s="4">
        <f t="shared" ref="M5:M17" si="1">H5*I5+J5+K5+L5</f>
        <v>3591.9999999999995</v>
      </c>
    </row>
    <row r="6" spans="1:13">
      <c r="A6" s="1">
        <v>3</v>
      </c>
      <c r="B6" s="1" t="s">
        <v>3</v>
      </c>
      <c r="C6" s="1" t="s">
        <v>39</v>
      </c>
      <c r="D6" s="1" t="s">
        <v>4</v>
      </c>
      <c r="E6" s="1" t="s">
        <v>36</v>
      </c>
      <c r="F6" s="1" t="s">
        <v>31</v>
      </c>
      <c r="G6" s="1">
        <v>42</v>
      </c>
      <c r="H6" s="1">
        <v>1460</v>
      </c>
      <c r="I6" s="4">
        <f>VLOOKUP(F6,'[1]KARNATAKA MULTIPLEX'!$C$6:$E$77,3,FALSE)</f>
        <v>2.65</v>
      </c>
      <c r="J6" s="4">
        <f t="shared" si="0"/>
        <v>84</v>
      </c>
      <c r="K6" s="4">
        <v>0</v>
      </c>
      <c r="L6" s="4">
        <v>45</v>
      </c>
      <c r="M6" s="4">
        <f t="shared" si="1"/>
        <v>3998</v>
      </c>
    </row>
    <row r="7" spans="1:13">
      <c r="A7" s="1">
        <v>4</v>
      </c>
      <c r="B7" s="1" t="s">
        <v>5</v>
      </c>
      <c r="C7" s="1" t="s">
        <v>40</v>
      </c>
      <c r="D7" s="1" t="s">
        <v>6</v>
      </c>
      <c r="E7" s="1" t="s">
        <v>36</v>
      </c>
      <c r="F7" s="1" t="s">
        <v>31</v>
      </c>
      <c r="G7" s="1">
        <v>59</v>
      </c>
      <c r="H7" s="1">
        <v>650</v>
      </c>
      <c r="I7" s="4">
        <f>VLOOKUP(F7,'[1]KARNATAKA MULTIPLEX'!$C$6:$E$77,3,FALSE)</f>
        <v>2.65</v>
      </c>
      <c r="J7" s="4">
        <f t="shared" si="0"/>
        <v>118</v>
      </c>
      <c r="K7" s="4">
        <v>0</v>
      </c>
      <c r="L7" s="4">
        <v>45</v>
      </c>
      <c r="M7" s="4">
        <f t="shared" si="1"/>
        <v>1885.5</v>
      </c>
    </row>
    <row r="8" spans="1:13">
      <c r="A8" s="1">
        <v>5</v>
      </c>
      <c r="B8" s="1" t="s">
        <v>5</v>
      </c>
      <c r="C8" s="1" t="s">
        <v>41</v>
      </c>
      <c r="D8" s="1" t="s">
        <v>7</v>
      </c>
      <c r="E8" s="1" t="s">
        <v>36</v>
      </c>
      <c r="F8" s="1" t="s">
        <v>31</v>
      </c>
      <c r="G8" s="1">
        <v>2</v>
      </c>
      <c r="H8" s="1">
        <v>50</v>
      </c>
      <c r="I8" s="4">
        <f>VLOOKUP(F8,'[1]KARNATAKA MULTIPLEX'!$C$6:$E$77,3,FALSE)</f>
        <v>2.65</v>
      </c>
      <c r="J8" s="4">
        <f t="shared" si="0"/>
        <v>4</v>
      </c>
      <c r="K8" s="4">
        <v>0</v>
      </c>
      <c r="L8" s="4">
        <v>45</v>
      </c>
      <c r="M8" s="4">
        <f t="shared" si="1"/>
        <v>181.5</v>
      </c>
    </row>
    <row r="9" spans="1:13">
      <c r="A9" s="1">
        <v>6</v>
      </c>
      <c r="B9" s="1" t="s">
        <v>5</v>
      </c>
      <c r="C9" s="1" t="s">
        <v>42</v>
      </c>
      <c r="D9" s="1" t="s">
        <v>8</v>
      </c>
      <c r="E9" s="1" t="s">
        <v>36</v>
      </c>
      <c r="F9" s="1" t="s">
        <v>32</v>
      </c>
      <c r="G9" s="1">
        <v>22</v>
      </c>
      <c r="H9" s="1">
        <v>620</v>
      </c>
      <c r="I9" s="4">
        <f>VLOOKUP(F9,'[1]KARNATAKA MULTIPLEX'!$C$6:$E$77,3,FALSE)</f>
        <v>2.7499999999999996</v>
      </c>
      <c r="J9" s="4">
        <f t="shared" si="0"/>
        <v>44</v>
      </c>
      <c r="K9" s="4">
        <v>0</v>
      </c>
      <c r="L9" s="4">
        <v>45</v>
      </c>
      <c r="M9" s="4">
        <f t="shared" si="1"/>
        <v>1793.9999999999998</v>
      </c>
    </row>
    <row r="10" spans="1:13">
      <c r="A10" s="1">
        <v>7</v>
      </c>
      <c r="B10" s="1" t="s">
        <v>9</v>
      </c>
      <c r="C10" s="1" t="s">
        <v>43</v>
      </c>
      <c r="D10" s="1" t="s">
        <v>10</v>
      </c>
      <c r="E10" s="1" t="s">
        <v>36</v>
      </c>
      <c r="F10" s="1" t="s">
        <v>33</v>
      </c>
      <c r="G10" s="1">
        <v>8</v>
      </c>
      <c r="H10" s="1">
        <v>300</v>
      </c>
      <c r="I10" s="4">
        <f>VLOOKUP(F10,'[1]KARNATAKA MULTIPLEX'!$C$6:$E$77,3,FALSE)</f>
        <v>3.05</v>
      </c>
      <c r="J10" s="4">
        <f t="shared" si="0"/>
        <v>16</v>
      </c>
      <c r="K10" s="4">
        <v>0</v>
      </c>
      <c r="L10" s="4">
        <v>45</v>
      </c>
      <c r="M10" s="4">
        <f t="shared" si="1"/>
        <v>976</v>
      </c>
    </row>
    <row r="11" spans="1:13">
      <c r="A11" s="1">
        <v>8</v>
      </c>
      <c r="B11" s="1" t="s">
        <v>9</v>
      </c>
      <c r="C11" s="1" t="s">
        <v>44</v>
      </c>
      <c r="D11" s="1" t="s">
        <v>11</v>
      </c>
      <c r="E11" s="1" t="s">
        <v>36</v>
      </c>
      <c r="F11" s="3" t="s">
        <v>56</v>
      </c>
      <c r="G11" s="1">
        <v>19</v>
      </c>
      <c r="H11" s="1">
        <v>570</v>
      </c>
      <c r="I11" s="4">
        <v>3.5</v>
      </c>
      <c r="J11" s="4">
        <f t="shared" si="0"/>
        <v>38</v>
      </c>
      <c r="K11" s="4">
        <v>0</v>
      </c>
      <c r="L11" s="4">
        <v>45</v>
      </c>
      <c r="M11" s="4">
        <f t="shared" si="1"/>
        <v>2078</v>
      </c>
    </row>
    <row r="12" spans="1:13">
      <c r="A12" s="1">
        <v>9</v>
      </c>
      <c r="B12" s="1" t="s">
        <v>9</v>
      </c>
      <c r="C12" s="1" t="s">
        <v>45</v>
      </c>
      <c r="D12" s="1" t="s">
        <v>12</v>
      </c>
      <c r="E12" s="1" t="s">
        <v>36</v>
      </c>
      <c r="F12" s="1" t="s">
        <v>34</v>
      </c>
      <c r="G12" s="1">
        <v>30</v>
      </c>
      <c r="H12" s="1">
        <v>900</v>
      </c>
      <c r="I12" s="4">
        <f>VLOOKUP(F12,'[1]KARNATAKA MULTIPLEX'!$C$6:$E$77,3,FALSE)</f>
        <v>5.35</v>
      </c>
      <c r="J12" s="4">
        <f t="shared" si="0"/>
        <v>60</v>
      </c>
      <c r="K12" s="4">
        <v>0</v>
      </c>
      <c r="L12" s="4">
        <v>45</v>
      </c>
      <c r="M12" s="4">
        <f t="shared" si="1"/>
        <v>4920</v>
      </c>
    </row>
    <row r="13" spans="1:13">
      <c r="A13" s="1">
        <v>10</v>
      </c>
      <c r="B13" s="1" t="s">
        <v>9</v>
      </c>
      <c r="C13" s="1" t="s">
        <v>46</v>
      </c>
      <c r="D13" s="1" t="s">
        <v>13</v>
      </c>
      <c r="E13" s="1" t="s">
        <v>36</v>
      </c>
      <c r="F13" s="1" t="s">
        <v>30</v>
      </c>
      <c r="G13" s="1">
        <v>16</v>
      </c>
      <c r="H13" s="1">
        <v>300</v>
      </c>
      <c r="I13" s="4">
        <f>VLOOKUP(F13,'[1]KARNATAKA MULTIPLEX'!$C$6:$E$77,3,FALSE)</f>
        <v>2.7499999999999996</v>
      </c>
      <c r="J13" s="4">
        <f t="shared" si="0"/>
        <v>32</v>
      </c>
      <c r="K13" s="4">
        <v>0</v>
      </c>
      <c r="L13" s="4">
        <v>45</v>
      </c>
      <c r="M13" s="4">
        <f t="shared" si="1"/>
        <v>901.99999999999989</v>
      </c>
    </row>
    <row r="14" spans="1:13">
      <c r="A14" s="1">
        <v>11</v>
      </c>
      <c r="B14" s="1" t="s">
        <v>9</v>
      </c>
      <c r="C14" s="1" t="s">
        <v>47</v>
      </c>
      <c r="D14" s="1" t="s">
        <v>14</v>
      </c>
      <c r="E14" s="1" t="s">
        <v>36</v>
      </c>
      <c r="F14" s="1" t="s">
        <v>31</v>
      </c>
      <c r="G14" s="1">
        <v>50</v>
      </c>
      <c r="H14" s="1">
        <v>1000</v>
      </c>
      <c r="I14" s="4">
        <f>VLOOKUP(F14,'[1]KARNATAKA MULTIPLEX'!$C$6:$E$77,3,FALSE)</f>
        <v>2.65</v>
      </c>
      <c r="J14" s="4">
        <f t="shared" si="0"/>
        <v>100</v>
      </c>
      <c r="K14" s="4">
        <v>0</v>
      </c>
      <c r="L14" s="4">
        <v>45</v>
      </c>
      <c r="M14" s="4">
        <f t="shared" si="1"/>
        <v>2795</v>
      </c>
    </row>
    <row r="15" spans="1:13">
      <c r="A15" s="1">
        <v>12</v>
      </c>
      <c r="B15" s="1" t="s">
        <v>15</v>
      </c>
      <c r="C15" s="1" t="s">
        <v>48</v>
      </c>
      <c r="D15" s="1" t="s">
        <v>16</v>
      </c>
      <c r="E15" s="1" t="s">
        <v>36</v>
      </c>
      <c r="F15" s="1" t="s">
        <v>35</v>
      </c>
      <c r="G15" s="1">
        <v>116</v>
      </c>
      <c r="H15" s="1">
        <v>1500</v>
      </c>
      <c r="I15" s="4">
        <v>4.25</v>
      </c>
      <c r="J15" s="4">
        <f t="shared" si="0"/>
        <v>232</v>
      </c>
      <c r="K15" s="4">
        <v>1800</v>
      </c>
      <c r="L15" s="4">
        <v>45</v>
      </c>
      <c r="M15" s="4">
        <f t="shared" si="1"/>
        <v>8452</v>
      </c>
    </row>
    <row r="16" spans="1:13">
      <c r="A16" s="1">
        <v>13</v>
      </c>
      <c r="B16" s="1" t="s">
        <v>17</v>
      </c>
      <c r="C16" s="1" t="s">
        <v>49</v>
      </c>
      <c r="D16" s="1" t="s">
        <v>18</v>
      </c>
      <c r="E16" s="1" t="s">
        <v>36</v>
      </c>
      <c r="F16" s="1" t="s">
        <v>30</v>
      </c>
      <c r="G16" s="1">
        <v>65</v>
      </c>
      <c r="H16" s="1">
        <v>1530</v>
      </c>
      <c r="I16" s="4">
        <f>VLOOKUP(F16,'[1]KARNATAKA MULTIPLEX'!$C$6:$E$77,3,FALSE)</f>
        <v>2.7499999999999996</v>
      </c>
      <c r="J16" s="4">
        <f t="shared" si="0"/>
        <v>130</v>
      </c>
      <c r="K16" s="4">
        <v>700</v>
      </c>
      <c r="L16" s="4">
        <v>45</v>
      </c>
      <c r="M16" s="4">
        <f t="shared" si="1"/>
        <v>5082.4999999999991</v>
      </c>
    </row>
    <row r="17" spans="1:13">
      <c r="A17" s="1">
        <v>14</v>
      </c>
      <c r="B17" s="1" t="s">
        <v>19</v>
      </c>
      <c r="C17" s="1" t="s">
        <v>50</v>
      </c>
      <c r="D17" s="1" t="s">
        <v>20</v>
      </c>
      <c r="E17" s="1" t="s">
        <v>36</v>
      </c>
      <c r="F17" s="1" t="s">
        <v>34</v>
      </c>
      <c r="G17" s="1">
        <v>15</v>
      </c>
      <c r="H17" s="1">
        <v>100</v>
      </c>
      <c r="I17" s="4">
        <f>VLOOKUP(F17,'[1]KARNATAKA MULTIPLEX'!$C$6:$E$77,3,FALSE)</f>
        <v>5.35</v>
      </c>
      <c r="J17" s="4">
        <f t="shared" si="0"/>
        <v>30</v>
      </c>
      <c r="K17" s="4">
        <v>0</v>
      </c>
      <c r="L17" s="4">
        <v>45</v>
      </c>
      <c r="M17" s="4">
        <f t="shared" si="1"/>
        <v>610</v>
      </c>
    </row>
    <row r="18" spans="1:13" s="7" customFormat="1">
      <c r="A18" s="17" t="s">
        <v>61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20"/>
      <c r="M18" s="6">
        <f>ROUND(SUM(M4:M17),0)</f>
        <v>41652</v>
      </c>
    </row>
    <row r="19" spans="1:13" s="7" customFormat="1" ht="30" customHeight="1">
      <c r="A19" s="11" t="s">
        <v>62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</row>
    <row r="20" spans="1:13" s="7" customFormat="1" ht="30" customHeight="1">
      <c r="A20" s="11" t="s">
        <v>59</v>
      </c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2"/>
      <c r="M20" s="12"/>
    </row>
    <row r="21" spans="1:13" s="5" customFormat="1">
      <c r="G21" s="8">
        <f>SUM(G4:G17)</f>
        <v>505</v>
      </c>
      <c r="H21" s="8">
        <f>SUM(H4:H17)</f>
        <v>11240</v>
      </c>
      <c r="I21" s="9"/>
      <c r="J21" s="9"/>
      <c r="K21" s="9"/>
      <c r="L21" s="9"/>
      <c r="M21" s="9"/>
    </row>
    <row r="22" spans="1:13" s="5" customFormat="1">
      <c r="I22" s="9"/>
      <c r="J22" s="9"/>
      <c r="K22" s="9"/>
      <c r="L22" s="9"/>
      <c r="M22" s="9"/>
    </row>
  </sheetData>
  <sortState ref="B2:H15">
    <sortCondition ref="B2:B15"/>
  </sortState>
  <mergeCells count="7">
    <mergeCell ref="A20:M20"/>
    <mergeCell ref="A1:I1"/>
    <mergeCell ref="J1:M1"/>
    <mergeCell ref="A2:I2"/>
    <mergeCell ref="J2:M2"/>
    <mergeCell ref="A18:L18"/>
    <mergeCell ref="A19:M19"/>
  </mergeCells>
  <pageMargins left="0.23622047244094491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2025-09-07T02:47:35Z</cp:lastPrinted>
  <dcterms:created xsi:type="dcterms:W3CDTF">2025-09-06T05:28:46Z</dcterms:created>
  <dcterms:modified xsi:type="dcterms:W3CDTF">2025-09-07T02:48:13Z</dcterms:modified>
</cp:coreProperties>
</file>