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5" i="1"/>
  <c r="K4" i="1" l="1"/>
  <c r="K7" i="1"/>
  <c r="K11" i="1"/>
  <c r="K15" i="1"/>
  <c r="K19" i="1"/>
  <c r="K23" i="1"/>
  <c r="K27" i="1"/>
  <c r="I5" i="1"/>
  <c r="K5" i="1" s="1"/>
  <c r="I6" i="1"/>
  <c r="K6" i="1" s="1"/>
  <c r="I7" i="1"/>
  <c r="I8" i="1"/>
  <c r="K8" i="1" s="1"/>
  <c r="I9" i="1"/>
  <c r="K9" i="1" s="1"/>
  <c r="I10" i="1"/>
  <c r="K10" i="1" s="1"/>
  <c r="I11" i="1"/>
  <c r="I12" i="1"/>
  <c r="K12" i="1" s="1"/>
  <c r="I13" i="1"/>
  <c r="K13" i="1" s="1"/>
  <c r="I14" i="1"/>
  <c r="K14" i="1" s="1"/>
  <c r="I15" i="1"/>
  <c r="I16" i="1"/>
  <c r="K16" i="1" s="1"/>
  <c r="I17" i="1"/>
  <c r="K17" i="1" s="1"/>
  <c r="I18" i="1"/>
  <c r="K18" i="1" s="1"/>
  <c r="I19" i="1"/>
  <c r="I20" i="1"/>
  <c r="K20" i="1" s="1"/>
  <c r="I21" i="1"/>
  <c r="K21" i="1" s="1"/>
  <c r="I22" i="1"/>
  <c r="K22" i="1" s="1"/>
  <c r="I23" i="1"/>
  <c r="I24" i="1"/>
  <c r="K24" i="1" s="1"/>
  <c r="I25" i="1"/>
  <c r="K25" i="1" s="1"/>
  <c r="I26" i="1"/>
  <c r="K26" i="1" s="1"/>
  <c r="I27" i="1"/>
  <c r="I28" i="1"/>
  <c r="K28" i="1" s="1"/>
  <c r="I4" i="1"/>
  <c r="K29" i="1" l="1"/>
  <c r="G32" i="1"/>
</calcChain>
</file>

<file path=xl/sharedStrings.xml><?xml version="1.0" encoding="utf-8"?>
<sst xmlns="http://schemas.openxmlformats.org/spreadsheetml/2006/main" count="142" uniqueCount="97">
  <si>
    <t>INVOICE
PRAGATI LOGISTICS,SAMANTA SAHI KHUNTIA LANE,8984191006
GST No:21AGHPB9356M1Z9</t>
  </si>
  <si>
    <t>Thanking you for your business.
PRAGATI LOGISTICS</t>
  </si>
  <si>
    <t>BHUBAN</t>
  </si>
  <si>
    <t>kaptipada</t>
  </si>
  <si>
    <t>ICHINDA</t>
  </si>
  <si>
    <t>SORO</t>
  </si>
  <si>
    <t>BARIPADA</t>
  </si>
  <si>
    <t>SONEPUR</t>
  </si>
  <si>
    <t>JALESWAR</t>
  </si>
  <si>
    <t xml:space="preserve">KARNATAKA SOAPS and DETERGENTS LIMITED
Address: PLOT NO-G-3, CHANDAKA,CHANDAKA IND. ESTATE-751009 ODISHA,9337119708
GST No:21AAACK8519K1ZJ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</si>
  <si>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</si>
  <si>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</si>
  <si>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</si>
  <si>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</si>
  <si>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</si>
  <si>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</si>
  <si>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</si>
  <si>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</si>
  <si>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</si>
  <si>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</si>
  <si>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Kindly, verify &amp; confirm within 7 days, else GST will be filed by 20th APRIL, 2024. 
GST to be paid by Consignor under Reverse Charge Mechanism(RCM) as per GST.</t>
  </si>
  <si>
    <t>02/3/2024</t>
  </si>
  <si>
    <t>06/3/2024</t>
  </si>
  <si>
    <t>11/3/2024</t>
  </si>
  <si>
    <t>13/3/2024</t>
  </si>
  <si>
    <t>14/3/2024</t>
  </si>
  <si>
    <t>21/3/2024</t>
  </si>
  <si>
    <t>22/3/2024</t>
  </si>
  <si>
    <t>23/3/2024</t>
  </si>
  <si>
    <t>28/3/2024</t>
  </si>
  <si>
    <t>29/3/2024</t>
  </si>
  <si>
    <t>31/3/2024</t>
  </si>
  <si>
    <t>KUCHINDA</t>
  </si>
  <si>
    <t>DEULAHAT</t>
  </si>
  <si>
    <t>RAIRANGPUR</t>
  </si>
  <si>
    <t>KARANJIA</t>
  </si>
  <si>
    <t>BORIKINA</t>
  </si>
  <si>
    <t>G UDAYAGIRI</t>
  </si>
  <si>
    <t>BOLANGIR</t>
  </si>
  <si>
    <t>BELABAHALI</t>
  </si>
  <si>
    <t>BHOGRAI</t>
  </si>
  <si>
    <t>6010</t>
  </si>
  <si>
    <t>6150</t>
  </si>
  <si>
    <t>6256</t>
  </si>
  <si>
    <t>6318</t>
  </si>
  <si>
    <t>6323</t>
  </si>
  <si>
    <t>6367</t>
  </si>
  <si>
    <t>6379</t>
  </si>
  <si>
    <t>6588</t>
  </si>
  <si>
    <t>6464</t>
  </si>
  <si>
    <t>6610</t>
  </si>
  <si>
    <t>6649</t>
  </si>
  <si>
    <t>6660</t>
  </si>
  <si>
    <t>6664</t>
  </si>
  <si>
    <t>6683</t>
  </si>
  <si>
    <t>6694</t>
  </si>
  <si>
    <t>6713</t>
  </si>
  <si>
    <t>6750</t>
  </si>
  <si>
    <t>6742</t>
  </si>
  <si>
    <t>6760</t>
  </si>
  <si>
    <t>6763</t>
  </si>
  <si>
    <t>6757</t>
  </si>
  <si>
    <t>6805</t>
  </si>
  <si>
    <t>6759</t>
  </si>
  <si>
    <t>6804</t>
  </si>
  <si>
    <t>6831</t>
  </si>
  <si>
    <t>BBSR</t>
  </si>
  <si>
    <t>PL/BH/15366</t>
  </si>
  <si>
    <t>PL/BH/15367</t>
  </si>
  <si>
    <t>PL/BH/15554</t>
  </si>
  <si>
    <t>PL/BH/15659</t>
  </si>
  <si>
    <t>PL/BH/15806</t>
  </si>
  <si>
    <t>PL/BH/15897</t>
  </si>
  <si>
    <t>PL/BH/15899</t>
  </si>
  <si>
    <t>PL/BH/16263</t>
  </si>
  <si>
    <t>PL/BH/16271</t>
  </si>
  <si>
    <t>PL/BH/16328</t>
  </si>
  <si>
    <t>PL/BH/16398</t>
  </si>
  <si>
    <t>PL/BH/16517</t>
  </si>
  <si>
    <t>PL/BH/16549</t>
  </si>
  <si>
    <t>PL/BH/16551</t>
  </si>
  <si>
    <t>PL/BH/16555</t>
  </si>
  <si>
    <t>PL/BH/16618</t>
  </si>
  <si>
    <t>PL/BH/16745</t>
  </si>
  <si>
    <t>PL/BH/16746</t>
  </si>
  <si>
    <t>PL/BH/16750</t>
  </si>
  <si>
    <t>PL/BH/16751</t>
  </si>
  <si>
    <t>PL/BH/16752</t>
  </si>
  <si>
    <t>PL/BH/16753</t>
  </si>
  <si>
    <t>PL/BH/16758</t>
  </si>
  <si>
    <t>PL/BH/16759</t>
  </si>
  <si>
    <t>PL/BH/16760</t>
  </si>
  <si>
    <t>AMT.</t>
  </si>
  <si>
    <t>REDHAKHOL</t>
  </si>
  <si>
    <t>KAPTIPADA</t>
  </si>
  <si>
    <t>(RUPEES SIXTY SIX THOUSAND EIGHT HUNDRED TWO ONLY)</t>
  </si>
  <si>
    <t xml:space="preserve">Bill Date: 31/03/2024
Bill NO : 42949
Total Amount: 66802.00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</si>
</sst>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workbookViewId="0">
      <selection activeCell="Q25" sqref="Q25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" style="1" customWidth="1"/>
    <col min="8" max="8" width="7" style="2" customWidth="1"/>
    <col min="9" max="9" width="6.85546875" style="2" customWidth="1"/>
    <col min="10" max="10" width="7.140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1" ht="90" customHeight="1">
      <c r="A2" s="18" t="s">
        <v>9</v>
      </c>
      <c r="B2" s="19"/>
      <c r="C2" s="19"/>
      <c r="D2" s="19"/>
      <c r="E2" s="20"/>
      <c r="F2" s="21" t="s">
        <v>96</v>
      </c>
      <c r="G2" s="22"/>
      <c r="H2" s="22"/>
      <c r="I2" s="22"/>
      <c r="J2" s="22"/>
      <c r="K2" s="23"/>
    </row>
    <row r="3" spans="1:11" s="8" customFormat="1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7" t="s">
        <v>18</v>
      </c>
      <c r="J3" s="7" t="s">
        <v>19</v>
      </c>
      <c r="K3" s="7" t="s">
        <v>92</v>
      </c>
    </row>
    <row r="4" spans="1:11">
      <c r="A4" s="9">
        <v>1</v>
      </c>
      <c r="B4" s="5" t="s">
        <v>21</v>
      </c>
      <c r="C4" s="5" t="s">
        <v>67</v>
      </c>
      <c r="D4" s="5" t="s">
        <v>66</v>
      </c>
      <c r="E4" s="5" t="s">
        <v>32</v>
      </c>
      <c r="F4" s="5" t="s">
        <v>41</v>
      </c>
      <c r="G4" s="5">
        <v>3</v>
      </c>
      <c r="H4" s="4">
        <f>VLOOKUP(E4,'[1]KARNATAKA SOAP'!$C$3:$D$122,2,FALSE)</f>
        <v>140</v>
      </c>
      <c r="I4" s="4">
        <f t="shared" ref="I4:I28" si="0">G4*2</f>
        <v>6</v>
      </c>
      <c r="J4" s="4">
        <v>30</v>
      </c>
      <c r="K4" s="4">
        <f t="shared" ref="K4:K28" si="1">G4*H4+I4+J4</f>
        <v>456</v>
      </c>
    </row>
    <row r="5" spans="1:11">
      <c r="A5" s="9">
        <f>A4+1</f>
        <v>2</v>
      </c>
      <c r="B5" s="5" t="s">
        <v>21</v>
      </c>
      <c r="C5" s="5" t="s">
        <v>68</v>
      </c>
      <c r="D5" s="5" t="s">
        <v>66</v>
      </c>
      <c r="E5" s="5" t="s">
        <v>33</v>
      </c>
      <c r="F5" s="5" t="s">
        <v>42</v>
      </c>
      <c r="G5" s="5">
        <v>10</v>
      </c>
      <c r="H5" s="4">
        <f>VLOOKUP(E5,'[1]KARNATAKA SOAP'!$C$3:$D$122,2,FALSE)</f>
        <v>140</v>
      </c>
      <c r="I5" s="4">
        <f t="shared" si="0"/>
        <v>20</v>
      </c>
      <c r="J5" s="4">
        <v>30</v>
      </c>
      <c r="K5" s="4">
        <f t="shared" si="1"/>
        <v>1450</v>
      </c>
    </row>
    <row r="6" spans="1:11">
      <c r="A6" s="9">
        <f t="shared" ref="A6:A28" si="2">A5+1</f>
        <v>3</v>
      </c>
      <c r="B6" s="5" t="s">
        <v>22</v>
      </c>
      <c r="C6" s="5" t="s">
        <v>69</v>
      </c>
      <c r="D6" s="5" t="s">
        <v>66</v>
      </c>
      <c r="E6" s="5" t="s">
        <v>34</v>
      </c>
      <c r="F6" s="5" t="s">
        <v>43</v>
      </c>
      <c r="G6" s="5">
        <v>5</v>
      </c>
      <c r="H6" s="4">
        <f>VLOOKUP(E6,'[1]KARNATAKA SOAP'!$C$3:$D$122,2,FALSE)</f>
        <v>130</v>
      </c>
      <c r="I6" s="4">
        <f t="shared" si="0"/>
        <v>10</v>
      </c>
      <c r="J6" s="4">
        <v>30</v>
      </c>
      <c r="K6" s="4">
        <f t="shared" si="1"/>
        <v>690</v>
      </c>
    </row>
    <row r="7" spans="1:11">
      <c r="A7" s="9">
        <f t="shared" si="2"/>
        <v>4</v>
      </c>
      <c r="B7" s="5" t="s">
        <v>23</v>
      </c>
      <c r="C7" s="5" t="s">
        <v>70</v>
      </c>
      <c r="D7" s="5" t="s">
        <v>66</v>
      </c>
      <c r="E7" s="5" t="s">
        <v>93</v>
      </c>
      <c r="F7" s="5" t="s">
        <v>44</v>
      </c>
      <c r="G7" s="5">
        <v>30</v>
      </c>
      <c r="H7" s="4">
        <f>VLOOKUP(E7,'[1]KARNATAKA SOAP'!$C$3:$D$122,2,FALSE)</f>
        <v>140</v>
      </c>
      <c r="I7" s="4">
        <f t="shared" si="0"/>
        <v>60</v>
      </c>
      <c r="J7" s="4">
        <v>30</v>
      </c>
      <c r="K7" s="4">
        <f t="shared" si="1"/>
        <v>4290</v>
      </c>
    </row>
    <row r="8" spans="1:11">
      <c r="A8" s="9">
        <f t="shared" si="2"/>
        <v>5</v>
      </c>
      <c r="B8" s="5" t="s">
        <v>24</v>
      </c>
      <c r="C8" s="5" t="s">
        <v>71</v>
      </c>
      <c r="D8" s="5" t="s">
        <v>66</v>
      </c>
      <c r="E8" s="5" t="s">
        <v>2</v>
      </c>
      <c r="F8" s="5" t="s">
        <v>45</v>
      </c>
      <c r="G8" s="5">
        <v>15</v>
      </c>
      <c r="H8" s="4">
        <f>VLOOKUP(E8,'[1]KARNATAKA SOAP'!$C$3:$D$122,2,FALSE)</f>
        <v>120</v>
      </c>
      <c r="I8" s="4">
        <f t="shared" si="0"/>
        <v>30</v>
      </c>
      <c r="J8" s="4">
        <v>30</v>
      </c>
      <c r="K8" s="4">
        <f t="shared" si="1"/>
        <v>1860</v>
      </c>
    </row>
    <row r="9" spans="1:11">
      <c r="A9" s="9">
        <f t="shared" si="2"/>
        <v>6</v>
      </c>
      <c r="B9" s="5" t="s">
        <v>25</v>
      </c>
      <c r="C9" s="5" t="s">
        <v>72</v>
      </c>
      <c r="D9" s="5" t="s">
        <v>66</v>
      </c>
      <c r="E9" s="5" t="s">
        <v>35</v>
      </c>
      <c r="F9" s="5" t="s">
        <v>46</v>
      </c>
      <c r="G9" s="5">
        <v>20</v>
      </c>
      <c r="H9" s="4">
        <f>VLOOKUP(E9,'[1]KARNATAKA SOAP'!$C$3:$D$122,2,FALSE)</f>
        <v>130</v>
      </c>
      <c r="I9" s="4">
        <f t="shared" si="0"/>
        <v>40</v>
      </c>
      <c r="J9" s="4">
        <v>30</v>
      </c>
      <c r="K9" s="4">
        <f t="shared" si="1"/>
        <v>2670</v>
      </c>
    </row>
    <row r="10" spans="1:11">
      <c r="A10" s="9">
        <f t="shared" si="2"/>
        <v>7</v>
      </c>
      <c r="B10" s="5" t="s">
        <v>25</v>
      </c>
      <c r="C10" s="5" t="s">
        <v>73</v>
      </c>
      <c r="D10" s="5" t="s">
        <v>66</v>
      </c>
      <c r="E10" s="5" t="s">
        <v>94</v>
      </c>
      <c r="F10" s="5" t="s">
        <v>47</v>
      </c>
      <c r="G10" s="5">
        <v>8</v>
      </c>
      <c r="H10" s="4">
        <f>VLOOKUP(E10,'[1]KARNATAKA SOAP'!$C$3:$D$122,2,FALSE)</f>
        <v>130</v>
      </c>
      <c r="I10" s="4">
        <f t="shared" si="0"/>
        <v>16</v>
      </c>
      <c r="J10" s="4">
        <v>30</v>
      </c>
      <c r="K10" s="4">
        <f t="shared" si="1"/>
        <v>1086</v>
      </c>
    </row>
    <row r="11" spans="1:11">
      <c r="A11" s="9">
        <f t="shared" si="2"/>
        <v>8</v>
      </c>
      <c r="B11" s="5" t="s">
        <v>26</v>
      </c>
      <c r="C11" s="5" t="s">
        <v>74</v>
      </c>
      <c r="D11" s="5" t="s">
        <v>66</v>
      </c>
      <c r="E11" s="5" t="s">
        <v>93</v>
      </c>
      <c r="F11" s="5" t="s">
        <v>48</v>
      </c>
      <c r="G11" s="5">
        <v>31</v>
      </c>
      <c r="H11" s="4">
        <f>VLOOKUP(E11,'[1]KARNATAKA SOAP'!$C$3:$D$122,2,FALSE)</f>
        <v>140</v>
      </c>
      <c r="I11" s="4">
        <f t="shared" si="0"/>
        <v>62</v>
      </c>
      <c r="J11" s="4">
        <v>30</v>
      </c>
      <c r="K11" s="4">
        <f t="shared" si="1"/>
        <v>4432</v>
      </c>
    </row>
    <row r="12" spans="1:11">
      <c r="A12" s="9">
        <f t="shared" si="2"/>
        <v>9</v>
      </c>
      <c r="B12" s="5" t="s">
        <v>26</v>
      </c>
      <c r="C12" s="5" t="s">
        <v>75</v>
      </c>
      <c r="D12" s="5" t="s">
        <v>66</v>
      </c>
      <c r="E12" s="5" t="s">
        <v>4</v>
      </c>
      <c r="F12" s="5" t="s">
        <v>49</v>
      </c>
      <c r="G12" s="5">
        <v>47</v>
      </c>
      <c r="H12" s="4">
        <f>VLOOKUP(E12,'[1]KARNATAKA SOAP'!$C$3:$D$122,2,FALSE)</f>
        <v>130</v>
      </c>
      <c r="I12" s="4">
        <f t="shared" si="0"/>
        <v>94</v>
      </c>
      <c r="J12" s="4">
        <v>30</v>
      </c>
      <c r="K12" s="4">
        <f t="shared" si="1"/>
        <v>6234</v>
      </c>
    </row>
    <row r="13" spans="1:11">
      <c r="A13" s="9">
        <f t="shared" si="2"/>
        <v>10</v>
      </c>
      <c r="B13" s="5" t="s">
        <v>27</v>
      </c>
      <c r="C13" s="5" t="s">
        <v>76</v>
      </c>
      <c r="D13" s="5" t="s">
        <v>66</v>
      </c>
      <c r="E13" s="5" t="s">
        <v>36</v>
      </c>
      <c r="F13" s="5" t="s">
        <v>50</v>
      </c>
      <c r="G13" s="5">
        <v>24</v>
      </c>
      <c r="H13" s="4">
        <f>VLOOKUP(E13,'[1]KARNATAKA SOAP'!$C$3:$D$122,2,FALSE)</f>
        <v>140</v>
      </c>
      <c r="I13" s="4">
        <f t="shared" si="0"/>
        <v>48</v>
      </c>
      <c r="J13" s="4">
        <v>30</v>
      </c>
      <c r="K13" s="4">
        <f t="shared" si="1"/>
        <v>3438</v>
      </c>
    </row>
    <row r="14" spans="1:11">
      <c r="A14" s="9">
        <f t="shared" si="2"/>
        <v>11</v>
      </c>
      <c r="B14" s="5" t="s">
        <v>28</v>
      </c>
      <c r="C14" s="5" t="s">
        <v>77</v>
      </c>
      <c r="D14" s="5" t="s">
        <v>66</v>
      </c>
      <c r="E14" s="5" t="s">
        <v>93</v>
      </c>
      <c r="F14" s="5" t="s">
        <v>51</v>
      </c>
      <c r="G14" s="5">
        <v>22</v>
      </c>
      <c r="H14" s="4">
        <f>VLOOKUP(E14,'[1]KARNATAKA SOAP'!$C$3:$D$122,2,FALSE)</f>
        <v>140</v>
      </c>
      <c r="I14" s="4">
        <f t="shared" si="0"/>
        <v>44</v>
      </c>
      <c r="J14" s="4">
        <v>30</v>
      </c>
      <c r="K14" s="4">
        <f t="shared" si="1"/>
        <v>3154</v>
      </c>
    </row>
    <row r="15" spans="1:11">
      <c r="A15" s="9">
        <f t="shared" si="2"/>
        <v>12</v>
      </c>
      <c r="B15" s="5" t="s">
        <v>29</v>
      </c>
      <c r="C15" s="5" t="s">
        <v>78</v>
      </c>
      <c r="D15" s="5" t="s">
        <v>66</v>
      </c>
      <c r="E15" s="5" t="s">
        <v>6</v>
      </c>
      <c r="F15" s="5" t="s">
        <v>52</v>
      </c>
      <c r="G15" s="5">
        <v>118</v>
      </c>
      <c r="H15" s="4">
        <f>VLOOKUP(E15,'[1]KARNATAKA SOAP'!$C$3:$D$122,2,FALSE)</f>
        <v>130</v>
      </c>
      <c r="I15" s="4">
        <f t="shared" si="0"/>
        <v>236</v>
      </c>
      <c r="J15" s="4">
        <v>30</v>
      </c>
      <c r="K15" s="4">
        <f t="shared" si="1"/>
        <v>15606</v>
      </c>
    </row>
    <row r="16" spans="1:11">
      <c r="A16" s="9">
        <f t="shared" si="2"/>
        <v>13</v>
      </c>
      <c r="B16" s="5" t="s">
        <v>29</v>
      </c>
      <c r="C16" s="5" t="s">
        <v>79</v>
      </c>
      <c r="D16" s="5" t="s">
        <v>66</v>
      </c>
      <c r="E16" s="5" t="s">
        <v>34</v>
      </c>
      <c r="F16" s="5" t="s">
        <v>53</v>
      </c>
      <c r="G16" s="5">
        <v>5</v>
      </c>
      <c r="H16" s="4">
        <f>VLOOKUP(E16,'[1]KARNATAKA SOAP'!$C$3:$D$122,2,FALSE)</f>
        <v>130</v>
      </c>
      <c r="I16" s="4">
        <f t="shared" si="0"/>
        <v>10</v>
      </c>
      <c r="J16" s="4">
        <v>30</v>
      </c>
      <c r="K16" s="4">
        <f t="shared" si="1"/>
        <v>690</v>
      </c>
    </row>
    <row r="17" spans="1:11">
      <c r="A17" s="9">
        <f t="shared" si="2"/>
        <v>14</v>
      </c>
      <c r="B17" s="5" t="s">
        <v>29</v>
      </c>
      <c r="C17" s="5" t="s">
        <v>80</v>
      </c>
      <c r="D17" s="5" t="s">
        <v>66</v>
      </c>
      <c r="E17" s="5" t="s">
        <v>93</v>
      </c>
      <c r="F17" s="5" t="s">
        <v>54</v>
      </c>
      <c r="G17" s="5">
        <v>35</v>
      </c>
      <c r="H17" s="4">
        <f>VLOOKUP(E17,'[1]KARNATAKA SOAP'!$C$3:$D$122,2,FALSE)</f>
        <v>140</v>
      </c>
      <c r="I17" s="4">
        <f t="shared" si="0"/>
        <v>70</v>
      </c>
      <c r="J17" s="4">
        <v>30</v>
      </c>
      <c r="K17" s="4">
        <f t="shared" si="1"/>
        <v>5000</v>
      </c>
    </row>
    <row r="18" spans="1:11">
      <c r="A18" s="9">
        <f t="shared" si="2"/>
        <v>15</v>
      </c>
      <c r="B18" s="5" t="s">
        <v>29</v>
      </c>
      <c r="C18" s="5" t="s">
        <v>81</v>
      </c>
      <c r="D18" s="5" t="s">
        <v>66</v>
      </c>
      <c r="E18" s="5" t="s">
        <v>37</v>
      </c>
      <c r="F18" s="5" t="s">
        <v>55</v>
      </c>
      <c r="G18" s="5">
        <v>15</v>
      </c>
      <c r="H18" s="4">
        <f>VLOOKUP(E18,'[1]KARNATAKA SOAP'!$C$3:$D$122,2,FALSE)</f>
        <v>130</v>
      </c>
      <c r="I18" s="4">
        <f t="shared" si="0"/>
        <v>30</v>
      </c>
      <c r="J18" s="4">
        <v>30</v>
      </c>
      <c r="K18" s="4">
        <f t="shared" si="1"/>
        <v>2010</v>
      </c>
    </row>
    <row r="19" spans="1:11">
      <c r="A19" s="9">
        <f t="shared" si="2"/>
        <v>16</v>
      </c>
      <c r="B19" s="5" t="s">
        <v>30</v>
      </c>
      <c r="C19" s="5" t="s">
        <v>82</v>
      </c>
      <c r="D19" s="5" t="s">
        <v>66</v>
      </c>
      <c r="E19" s="5" t="s">
        <v>33</v>
      </c>
      <c r="F19" s="5" t="s">
        <v>56</v>
      </c>
      <c r="G19" s="5">
        <v>33</v>
      </c>
      <c r="H19" s="4">
        <f>VLOOKUP(E19,'[1]KARNATAKA SOAP'!$C$3:$D$122,2,FALSE)</f>
        <v>140</v>
      </c>
      <c r="I19" s="4">
        <f t="shared" si="0"/>
        <v>66</v>
      </c>
      <c r="J19" s="4">
        <v>30</v>
      </c>
      <c r="K19" s="4">
        <f t="shared" si="1"/>
        <v>4716</v>
      </c>
    </row>
    <row r="20" spans="1:11">
      <c r="A20" s="9">
        <f t="shared" si="2"/>
        <v>17</v>
      </c>
      <c r="B20" s="5" t="s">
        <v>31</v>
      </c>
      <c r="C20" s="5" t="s">
        <v>83</v>
      </c>
      <c r="D20" s="5" t="s">
        <v>66</v>
      </c>
      <c r="E20" s="5" t="s">
        <v>7</v>
      </c>
      <c r="F20" s="5" t="s">
        <v>57</v>
      </c>
      <c r="G20" s="5">
        <v>10</v>
      </c>
      <c r="H20" s="4">
        <f>VLOOKUP(E20,'[1]KARNATAKA SOAP'!$C$3:$D$122,2,FALSE)</f>
        <v>140</v>
      </c>
      <c r="I20" s="4">
        <f t="shared" si="0"/>
        <v>20</v>
      </c>
      <c r="J20" s="4">
        <v>30</v>
      </c>
      <c r="K20" s="4">
        <f t="shared" si="1"/>
        <v>1450</v>
      </c>
    </row>
    <row r="21" spans="1:11">
      <c r="A21" s="9">
        <f t="shared" si="2"/>
        <v>18</v>
      </c>
      <c r="B21" s="5" t="s">
        <v>31</v>
      </c>
      <c r="C21" s="5" t="s">
        <v>84</v>
      </c>
      <c r="D21" s="5" t="s">
        <v>66</v>
      </c>
      <c r="E21" s="5" t="s">
        <v>38</v>
      </c>
      <c r="F21" s="5" t="s">
        <v>58</v>
      </c>
      <c r="G21" s="5">
        <v>10</v>
      </c>
      <c r="H21" s="4">
        <f>VLOOKUP(E21,'[1]KARNATAKA SOAP'!$C$3:$D$122,2,FALSE)</f>
        <v>140</v>
      </c>
      <c r="I21" s="4">
        <f t="shared" si="0"/>
        <v>20</v>
      </c>
      <c r="J21" s="4">
        <v>30</v>
      </c>
      <c r="K21" s="4">
        <f t="shared" si="1"/>
        <v>1450</v>
      </c>
    </row>
    <row r="22" spans="1:11">
      <c r="A22" s="9">
        <f t="shared" si="2"/>
        <v>19</v>
      </c>
      <c r="B22" s="5" t="s">
        <v>31</v>
      </c>
      <c r="C22" s="5" t="s">
        <v>85</v>
      </c>
      <c r="D22" s="5" t="s">
        <v>66</v>
      </c>
      <c r="E22" s="5" t="s">
        <v>5</v>
      </c>
      <c r="F22" s="5" t="s">
        <v>59</v>
      </c>
      <c r="G22" s="5">
        <v>1</v>
      </c>
      <c r="H22" s="4">
        <f>VLOOKUP(E22,'[1]KARNATAKA SOAP'!$C$3:$D$122,2,FALSE)</f>
        <v>120</v>
      </c>
      <c r="I22" s="4">
        <f t="shared" si="0"/>
        <v>2</v>
      </c>
      <c r="J22" s="4">
        <v>30</v>
      </c>
      <c r="K22" s="4">
        <f t="shared" si="1"/>
        <v>152</v>
      </c>
    </row>
    <row r="23" spans="1:11">
      <c r="A23" s="9">
        <f t="shared" si="2"/>
        <v>20</v>
      </c>
      <c r="B23" s="5" t="s">
        <v>31</v>
      </c>
      <c r="C23" s="5" t="s">
        <v>86</v>
      </c>
      <c r="D23" s="5" t="s">
        <v>66</v>
      </c>
      <c r="E23" s="5" t="s">
        <v>8</v>
      </c>
      <c r="F23" s="5" t="s">
        <v>60</v>
      </c>
      <c r="G23" s="5">
        <v>1</v>
      </c>
      <c r="H23" s="4">
        <f>VLOOKUP(E23,'[1]KARNATAKA SOAP'!$C$3:$D$122,2,FALSE)</f>
        <v>130</v>
      </c>
      <c r="I23" s="4">
        <f t="shared" si="0"/>
        <v>2</v>
      </c>
      <c r="J23" s="4">
        <v>30</v>
      </c>
      <c r="K23" s="4">
        <f t="shared" si="1"/>
        <v>162</v>
      </c>
    </row>
    <row r="24" spans="1:11">
      <c r="A24" s="9">
        <f t="shared" si="2"/>
        <v>21</v>
      </c>
      <c r="B24" s="5" t="s">
        <v>31</v>
      </c>
      <c r="C24" s="5" t="s">
        <v>87</v>
      </c>
      <c r="D24" s="5" t="s">
        <v>66</v>
      </c>
      <c r="E24" s="5" t="s">
        <v>39</v>
      </c>
      <c r="F24" s="5" t="s">
        <v>61</v>
      </c>
      <c r="G24" s="5">
        <v>2</v>
      </c>
      <c r="H24" s="4">
        <f>VLOOKUP(E24,'[1]KARNATAKA SOAP'!$C$3:$D$122,2,FALSE)</f>
        <v>130</v>
      </c>
      <c r="I24" s="4">
        <f t="shared" si="0"/>
        <v>4</v>
      </c>
      <c r="J24" s="4">
        <v>30</v>
      </c>
      <c r="K24" s="4">
        <f t="shared" si="1"/>
        <v>294</v>
      </c>
    </row>
    <row r="25" spans="1:11">
      <c r="A25" s="9">
        <f t="shared" si="2"/>
        <v>22</v>
      </c>
      <c r="B25" s="5" t="s">
        <v>31</v>
      </c>
      <c r="C25" s="5" t="s">
        <v>88</v>
      </c>
      <c r="D25" s="5" t="s">
        <v>66</v>
      </c>
      <c r="E25" s="5" t="s">
        <v>35</v>
      </c>
      <c r="F25" s="5" t="s">
        <v>62</v>
      </c>
      <c r="G25" s="5">
        <v>2</v>
      </c>
      <c r="H25" s="4">
        <f>VLOOKUP(E25,'[1]KARNATAKA SOAP'!$C$3:$D$122,2,FALSE)</f>
        <v>130</v>
      </c>
      <c r="I25" s="4">
        <f t="shared" si="0"/>
        <v>4</v>
      </c>
      <c r="J25" s="4">
        <v>30</v>
      </c>
      <c r="K25" s="4">
        <f t="shared" si="1"/>
        <v>294</v>
      </c>
    </row>
    <row r="26" spans="1:11">
      <c r="A26" s="9">
        <f t="shared" si="2"/>
        <v>23</v>
      </c>
      <c r="B26" s="5" t="s">
        <v>31</v>
      </c>
      <c r="C26" s="5" t="s">
        <v>89</v>
      </c>
      <c r="D26" s="5" t="s">
        <v>66</v>
      </c>
      <c r="E26" s="5" t="s">
        <v>40</v>
      </c>
      <c r="F26" s="5" t="s">
        <v>63</v>
      </c>
      <c r="G26" s="5">
        <v>1</v>
      </c>
      <c r="H26" s="4">
        <f>VLOOKUP(E26,'[1]KARNATAKA SOAP'!$C$3:$D$122,2,FALSE)</f>
        <v>130</v>
      </c>
      <c r="I26" s="4">
        <f t="shared" si="0"/>
        <v>2</v>
      </c>
      <c r="J26" s="4">
        <v>30</v>
      </c>
      <c r="K26" s="4">
        <f t="shared" si="1"/>
        <v>162</v>
      </c>
    </row>
    <row r="27" spans="1:11">
      <c r="A27" s="9">
        <f t="shared" si="2"/>
        <v>24</v>
      </c>
      <c r="B27" s="5" t="s">
        <v>31</v>
      </c>
      <c r="C27" s="5" t="s">
        <v>90</v>
      </c>
      <c r="D27" s="5" t="s">
        <v>66</v>
      </c>
      <c r="E27" s="5" t="s">
        <v>3</v>
      </c>
      <c r="F27" s="5" t="s">
        <v>64</v>
      </c>
      <c r="G27" s="5">
        <v>36</v>
      </c>
      <c r="H27" s="4">
        <f>VLOOKUP(E27,'[1]KARNATAKA SOAP'!$C$3:$D$122,2,FALSE)</f>
        <v>130</v>
      </c>
      <c r="I27" s="4">
        <f t="shared" si="0"/>
        <v>72</v>
      </c>
      <c r="J27" s="4">
        <v>30</v>
      </c>
      <c r="K27" s="4">
        <f t="shared" si="1"/>
        <v>4782</v>
      </c>
    </row>
    <row r="28" spans="1:11">
      <c r="A28" s="9">
        <f t="shared" si="2"/>
        <v>25</v>
      </c>
      <c r="B28" s="5" t="s">
        <v>31</v>
      </c>
      <c r="C28" s="5" t="s">
        <v>91</v>
      </c>
      <c r="D28" s="5" t="s">
        <v>66</v>
      </c>
      <c r="E28" s="5" t="s">
        <v>2</v>
      </c>
      <c r="F28" s="5" t="s">
        <v>65</v>
      </c>
      <c r="G28" s="5">
        <v>2</v>
      </c>
      <c r="H28" s="4">
        <f>VLOOKUP(E28,'[1]KARNATAKA SOAP'!$C$3:$D$122,2,FALSE)</f>
        <v>120</v>
      </c>
      <c r="I28" s="4">
        <f t="shared" si="0"/>
        <v>4</v>
      </c>
      <c r="J28" s="4">
        <v>30</v>
      </c>
      <c r="K28" s="4">
        <f t="shared" si="1"/>
        <v>274</v>
      </c>
    </row>
    <row r="29" spans="1:11" s="13" customFormat="1">
      <c r="A29" s="14" t="s">
        <v>95</v>
      </c>
      <c r="B29" s="14"/>
      <c r="C29" s="14"/>
      <c r="D29" s="14"/>
      <c r="E29" s="14"/>
      <c r="F29" s="14"/>
      <c r="G29" s="14"/>
      <c r="H29" s="15"/>
      <c r="I29" s="15"/>
      <c r="J29" s="15"/>
      <c r="K29" s="12">
        <f>SUM(K4:K28)</f>
        <v>66802</v>
      </c>
    </row>
    <row r="30" spans="1:11" s="3" customFormat="1" ht="30" customHeight="1">
      <c r="A30" s="16" t="s">
        <v>20</v>
      </c>
      <c r="B30" s="16"/>
      <c r="C30" s="16"/>
      <c r="D30" s="16"/>
      <c r="E30" s="16"/>
      <c r="F30" s="16"/>
      <c r="G30" s="16"/>
      <c r="H30" s="17"/>
      <c r="I30" s="17"/>
      <c r="J30" s="17"/>
      <c r="K30" s="17"/>
    </row>
    <row r="31" spans="1:11" s="3" customFormat="1" ht="30" customHeight="1">
      <c r="A31" s="16" t="s">
        <v>1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</row>
    <row r="32" spans="1:11" s="10" customFormat="1">
      <c r="G32" s="6">
        <f>SUM(G4:G28)</f>
        <v>486</v>
      </c>
      <c r="H32" s="11"/>
      <c r="I32" s="11"/>
      <c r="J32" s="11"/>
      <c r="K32" s="11"/>
    </row>
  </sheetData>
  <sortState ref="B4:K28">
    <sortCondition ref="B4:B28"/>
    <sortCondition ref="C4:C28"/>
  </sortState>
  <mergeCells count="7">
    <mergeCell ref="A29:J29"/>
    <mergeCell ref="A30:K30"/>
    <mergeCell ref="A31:K31"/>
    <mergeCell ref="A1:E1"/>
    <mergeCell ref="F1:K1"/>
    <mergeCell ref="F2:K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2024-04-08T13:14:15Z</cp:lastPrinted>
  <dcterms:created xsi:type="dcterms:W3CDTF">2024-03-03T08:50:53Z</dcterms:created>
  <dcterms:modified xsi:type="dcterms:W3CDTF">2024-04-08T13:14:20Z</dcterms:modified>
</cp:coreProperties>
</file>