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0" i="1" l="1"/>
  <c r="I6" i="1" l="1"/>
  <c r="K6" i="1" s="1"/>
  <c r="I5" i="1"/>
  <c r="I7" i="1"/>
  <c r="I8" i="1"/>
  <c r="I11" i="1"/>
  <c r="I10" i="1"/>
  <c r="K10" i="1" s="1"/>
  <c r="I9" i="1"/>
  <c r="I12" i="1"/>
  <c r="K12" i="1" s="1"/>
  <c r="I13" i="1"/>
  <c r="I14" i="1"/>
  <c r="I16" i="1"/>
  <c r="I15" i="1"/>
  <c r="I17" i="1"/>
  <c r="K17" i="1" s="1"/>
  <c r="I25" i="1"/>
  <c r="I24" i="1"/>
  <c r="I23" i="1"/>
  <c r="I20" i="1"/>
  <c r="I22" i="1"/>
  <c r="K22" i="1" s="1"/>
  <c r="I19" i="1"/>
  <c r="I18" i="1"/>
  <c r="I21" i="1"/>
  <c r="I27" i="1"/>
  <c r="I26" i="1"/>
  <c r="I31" i="1"/>
  <c r="I32" i="1"/>
  <c r="I30" i="1"/>
  <c r="I29" i="1"/>
  <c r="I28" i="1"/>
  <c r="I36" i="1"/>
  <c r="I35" i="1"/>
  <c r="I34" i="1"/>
  <c r="I33" i="1"/>
  <c r="I4" i="1"/>
  <c r="H13" i="1"/>
  <c r="K13" i="1" s="1"/>
  <c r="H5" i="1"/>
  <c r="K5" i="1" s="1"/>
  <c r="H7" i="1"/>
  <c r="K7" i="1" s="1"/>
  <c r="H8" i="1"/>
  <c r="K8" i="1" s="1"/>
  <c r="H11" i="1"/>
  <c r="K11" i="1" s="1"/>
  <c r="H9" i="1"/>
  <c r="K9" i="1" s="1"/>
  <c r="H14" i="1"/>
  <c r="K14" i="1" s="1"/>
  <c r="H16" i="1"/>
  <c r="K16" i="1" s="1"/>
  <c r="H15" i="1"/>
  <c r="K15" i="1" s="1"/>
  <c r="H25" i="1"/>
  <c r="K25" i="1" s="1"/>
  <c r="H24" i="1"/>
  <c r="K24" i="1" s="1"/>
  <c r="H23" i="1"/>
  <c r="K23" i="1" s="1"/>
  <c r="H20" i="1"/>
  <c r="K20" i="1" s="1"/>
  <c r="H19" i="1"/>
  <c r="K19" i="1" s="1"/>
  <c r="H18" i="1"/>
  <c r="K18" i="1" s="1"/>
  <c r="H21" i="1"/>
  <c r="K21" i="1" s="1"/>
  <c r="H27" i="1"/>
  <c r="K27" i="1" s="1"/>
  <c r="H26" i="1"/>
  <c r="K26" i="1" s="1"/>
  <c r="H31" i="1"/>
  <c r="K31" i="1" s="1"/>
  <c r="H32" i="1"/>
  <c r="K32" i="1" s="1"/>
  <c r="H30" i="1"/>
  <c r="K30" i="1" s="1"/>
  <c r="H29" i="1"/>
  <c r="K29" i="1" s="1"/>
  <c r="H28" i="1"/>
  <c r="K28" i="1" s="1"/>
  <c r="H36" i="1"/>
  <c r="K36" i="1" s="1"/>
  <c r="H35" i="1"/>
  <c r="K35" i="1" s="1"/>
  <c r="H34" i="1"/>
  <c r="K34" i="1" s="1"/>
  <c r="H33" i="1"/>
  <c r="K33" i="1" s="1"/>
  <c r="H4" i="1"/>
  <c r="K4" i="1" s="1"/>
  <c r="K37" i="1" s="1"/>
</calcChain>
</file>

<file path=xl/sharedStrings.xml><?xml version="1.0" encoding="utf-8"?>
<sst xmlns="http://schemas.openxmlformats.org/spreadsheetml/2006/main" count="182" uniqueCount="111">
  <si>
    <t>INVOICE
PRAGATI LOGISTICS,SAMANTA SAHI KHUNTIA LANE,8984191006
GST No:21AGHPB9356M1Z9</t>
  </si>
  <si>
    <t>01/6/2024</t>
  </si>
  <si>
    <t>1080</t>
  </si>
  <si>
    <t>29/6/2024</t>
  </si>
  <si>
    <t>1596/1546</t>
  </si>
  <si>
    <t>1542</t>
  </si>
  <si>
    <t>1582</t>
  </si>
  <si>
    <t>1573</t>
  </si>
  <si>
    <t>25/6/2024</t>
  </si>
  <si>
    <t>1472</t>
  </si>
  <si>
    <t>1473</t>
  </si>
  <si>
    <t>1474</t>
  </si>
  <si>
    <t>1437</t>
  </si>
  <si>
    <t>1476</t>
  </si>
  <si>
    <t>22/6/2024</t>
  </si>
  <si>
    <t>1424</t>
  </si>
  <si>
    <t>1423</t>
  </si>
  <si>
    <t>20/6/2024</t>
  </si>
  <si>
    <t>1375</t>
  </si>
  <si>
    <t>1405</t>
  </si>
  <si>
    <t>1379</t>
  </si>
  <si>
    <t>12/6/2024</t>
  </si>
  <si>
    <t>1239</t>
  </si>
  <si>
    <t>1369</t>
  </si>
  <si>
    <t>1380</t>
  </si>
  <si>
    <t>1400</t>
  </si>
  <si>
    <t>1382</t>
  </si>
  <si>
    <t>19/6/2024</t>
  </si>
  <si>
    <t>1373</t>
  </si>
  <si>
    <t>17/6/2024</t>
  </si>
  <si>
    <t>1318</t>
  </si>
  <si>
    <t>1316</t>
  </si>
  <si>
    <t>10/6/2024</t>
  </si>
  <si>
    <t>1178</t>
  </si>
  <si>
    <t>07/6/2024</t>
  </si>
  <si>
    <t>1112</t>
  </si>
  <si>
    <t>1136</t>
  </si>
  <si>
    <t>1133</t>
  </si>
  <si>
    <t>04/6/2024</t>
  </si>
  <si>
    <t>1097</t>
  </si>
  <si>
    <t>03/6/2024</t>
  </si>
  <si>
    <t>1044</t>
  </si>
  <si>
    <t>1043</t>
  </si>
  <si>
    <t>1059</t>
  </si>
  <si>
    <t>1252</t>
  </si>
  <si>
    <t>Thanking you for your business.
PRAGATI LOGISTICS</t>
  </si>
  <si>
    <t>BORIKINA</t>
  </si>
  <si>
    <t>KARANJIA</t>
  </si>
  <si>
    <t>PARADEEP</t>
  </si>
  <si>
    <t>BALIGUDA</t>
  </si>
  <si>
    <t>BARIPADA</t>
  </si>
  <si>
    <t>RAIRANGPUR</t>
  </si>
  <si>
    <t>ICHINDA</t>
  </si>
  <si>
    <t>BELABAHALI</t>
  </si>
  <si>
    <t>REDHAKHOL</t>
  </si>
  <si>
    <t>kaptipada</t>
  </si>
  <si>
    <t>BALASORE</t>
  </si>
  <si>
    <t>KONARK</t>
  </si>
  <si>
    <t>SINGLA</t>
  </si>
  <si>
    <t>JALESWAR</t>
  </si>
  <si>
    <t>RAIRAKHOL</t>
  </si>
  <si>
    <t>BHUBAN</t>
  </si>
  <si>
    <t>DEULAHAT</t>
  </si>
  <si>
    <t>SL</t>
  </si>
  <si>
    <t>DATE</t>
  </si>
  <si>
    <t>LR NO</t>
  </si>
  <si>
    <t>FROM</t>
  </si>
  <si>
    <t>TO</t>
  </si>
  <si>
    <t>INV NO</t>
  </si>
  <si>
    <t>PL/BH/02387</t>
  </si>
  <si>
    <t>PL/BH/03361</t>
  </si>
  <si>
    <t>PL/BH/03360</t>
  </si>
  <si>
    <t>PL/BH/03358</t>
  </si>
  <si>
    <t>PL/BH/03357</t>
  </si>
  <si>
    <t>PL/BH/03122</t>
  </si>
  <si>
    <t>PL/BH/03123</t>
  </si>
  <si>
    <t>PL/BH/03120</t>
  </si>
  <si>
    <t>PL/BH/03119</t>
  </si>
  <si>
    <t>PL/BH/03118</t>
  </si>
  <si>
    <t>PL/BH/03020</t>
  </si>
  <si>
    <t>PL/BH/03011</t>
  </si>
  <si>
    <t>PL/BH/02958</t>
  </si>
  <si>
    <t>PL/BH/02957</t>
  </si>
  <si>
    <t>PL/BH/02956</t>
  </si>
  <si>
    <t>PL/BH/02738</t>
  </si>
  <si>
    <t>PL/BH/02948</t>
  </si>
  <si>
    <t>PL/BH/02955</t>
  </si>
  <si>
    <t>PL/BH/02933</t>
  </si>
  <si>
    <t>PL/BH/02932</t>
  </si>
  <si>
    <t>PL/BH/02888</t>
  </si>
  <si>
    <t>PL/BH/02844</t>
  </si>
  <si>
    <t>PL/BH/02823</t>
  </si>
  <si>
    <t>PL/BH/02688</t>
  </si>
  <si>
    <t>PL/BH/02631</t>
  </si>
  <si>
    <t>PL/BH/02626</t>
  </si>
  <si>
    <t>PL/BH/02624</t>
  </si>
  <si>
    <t>PL/BH/02511</t>
  </si>
  <si>
    <t>PL/BH/02452</t>
  </si>
  <si>
    <t>PL/BH/02400</t>
  </si>
  <si>
    <t>PL/BH/02399</t>
  </si>
  <si>
    <t>PL/BH/02741</t>
  </si>
  <si>
    <t>BBSR</t>
  </si>
  <si>
    <t>CASE</t>
  </si>
  <si>
    <t>RATE</t>
  </si>
  <si>
    <t>AMOUNT</t>
  </si>
  <si>
    <t xml:space="preserve">KARNATAKA SOAPS and DETERGENTS LIMITED
Address: PLOT NO-G-3, CHANDAKA,CHANDAKA IND. ESTATE-751009 ODISHA,9337119708
GST No:21AAACK8519K1ZJ
</t>
  </si>
  <si>
    <t>Kindly, verify &amp; confirm within 7 days, else GST will be filed by 20th JULY, 2024. 
GST to be paid by Consignor under Reverse Charge Mechanism(RCM) as per GST.</t>
  </si>
  <si>
    <t>(RUPEES EIGHTY ONE THOUSAND THREE HUNDRED NINETY FOUR ONLY)</t>
  </si>
  <si>
    <t xml:space="preserve">Bill Date:30/06/2024
Bill NO : 10610
Total Amount:81394.00
</t>
  </si>
  <si>
    <t>HML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</si>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</sst>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104775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5814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34" workbookViewId="0">
      <selection activeCell="M55" sqref="M5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7" style="1" customWidth="1"/>
    <col min="5" max="5" width="12.7109375" style="1" bestFit="1" customWidth="1"/>
    <col min="6" max="6" width="9.85546875" style="1" bestFit="1" customWidth="1"/>
    <col min="7" max="7" width="5.42578125" style="1" bestFit="1" customWidth="1"/>
    <col min="8" max="9" width="7.140625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7" t="s">
        <v>0</v>
      </c>
      <c r="I1" s="27"/>
      <c r="J1" s="27"/>
      <c r="K1" s="27"/>
    </row>
    <row r="2" spans="1:11" ht="82.5" customHeight="1">
      <c r="A2" s="24" t="s">
        <v>105</v>
      </c>
      <c r="B2" s="25"/>
      <c r="C2" s="25"/>
      <c r="D2" s="25"/>
      <c r="E2" s="25"/>
      <c r="F2" s="25"/>
      <c r="G2" s="26"/>
      <c r="H2" s="27" t="s">
        <v>108</v>
      </c>
      <c r="I2" s="27"/>
      <c r="J2" s="27"/>
      <c r="K2" s="27"/>
    </row>
    <row r="3" spans="1:11" s="10" customFormat="1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102</v>
      </c>
      <c r="H3" s="9" t="s">
        <v>103</v>
      </c>
      <c r="I3" s="9" t="s">
        <v>109</v>
      </c>
      <c r="J3" s="9" t="s">
        <v>110</v>
      </c>
      <c r="K3" s="9" t="s">
        <v>104</v>
      </c>
    </row>
    <row r="4" spans="1:11">
      <c r="A4" s="12">
        <v>1</v>
      </c>
      <c r="B4" s="4" t="s">
        <v>1</v>
      </c>
      <c r="C4" s="4" t="s">
        <v>69</v>
      </c>
      <c r="D4" s="8" t="s">
        <v>101</v>
      </c>
      <c r="E4" s="4" t="s">
        <v>46</v>
      </c>
      <c r="F4" s="4" t="s">
        <v>2</v>
      </c>
      <c r="G4" s="4">
        <v>10</v>
      </c>
      <c r="H4" s="7">
        <f>VLOOKUP(E4,'[1]KARNATAKA SOAP'!$C$3:$D$121,2,FALSE)</f>
        <v>140</v>
      </c>
      <c r="I4" s="7">
        <f t="shared" ref="I4:I36" si="0">G4*2</f>
        <v>20</v>
      </c>
      <c r="J4" s="7">
        <v>30</v>
      </c>
      <c r="K4" s="7">
        <f t="shared" ref="K4:K36" si="1">G4*H4+I4+J4</f>
        <v>1450</v>
      </c>
    </row>
    <row r="5" spans="1:11">
      <c r="A5" s="12">
        <v>2</v>
      </c>
      <c r="B5" s="4" t="s">
        <v>1</v>
      </c>
      <c r="C5" s="4" t="s">
        <v>99</v>
      </c>
      <c r="D5" s="8" t="s">
        <v>101</v>
      </c>
      <c r="E5" s="4" t="s">
        <v>50</v>
      </c>
      <c r="F5" s="4" t="s">
        <v>43</v>
      </c>
      <c r="G5" s="4">
        <v>19</v>
      </c>
      <c r="H5" s="7">
        <f>VLOOKUP(E5,'[1]KARNATAKA SOAP'!$C$3:$D$121,2,FALSE)</f>
        <v>130</v>
      </c>
      <c r="I5" s="7">
        <f t="shared" si="0"/>
        <v>38</v>
      </c>
      <c r="J5" s="7">
        <v>30</v>
      </c>
      <c r="K5" s="7">
        <f t="shared" si="1"/>
        <v>2538</v>
      </c>
    </row>
    <row r="6" spans="1:11">
      <c r="A6" s="12">
        <v>3</v>
      </c>
      <c r="B6" s="4" t="s">
        <v>1</v>
      </c>
      <c r="C6" s="4" t="s">
        <v>98</v>
      </c>
      <c r="D6" s="8" t="s">
        <v>101</v>
      </c>
      <c r="E6" s="4" t="s">
        <v>58</v>
      </c>
      <c r="F6" s="4" t="s">
        <v>42</v>
      </c>
      <c r="G6" s="4">
        <v>22</v>
      </c>
      <c r="H6" s="11">
        <v>140</v>
      </c>
      <c r="I6" s="7">
        <f t="shared" si="0"/>
        <v>44</v>
      </c>
      <c r="J6" s="7">
        <v>30</v>
      </c>
      <c r="K6" s="7">
        <f t="shared" si="1"/>
        <v>3154</v>
      </c>
    </row>
    <row r="7" spans="1:11">
      <c r="A7" s="12">
        <v>4</v>
      </c>
      <c r="B7" s="4" t="s">
        <v>40</v>
      </c>
      <c r="C7" s="4" t="s">
        <v>97</v>
      </c>
      <c r="D7" s="8" t="s">
        <v>101</v>
      </c>
      <c r="E7" s="4" t="s">
        <v>62</v>
      </c>
      <c r="F7" s="4" t="s">
        <v>41</v>
      </c>
      <c r="G7" s="4">
        <v>8</v>
      </c>
      <c r="H7" s="7">
        <f>VLOOKUP(E7,'[1]KARNATAKA SOAP'!$C$3:$D$121,2,FALSE)</f>
        <v>140</v>
      </c>
      <c r="I7" s="7">
        <f t="shared" si="0"/>
        <v>16</v>
      </c>
      <c r="J7" s="7">
        <v>30</v>
      </c>
      <c r="K7" s="7">
        <f t="shared" si="1"/>
        <v>1166</v>
      </c>
    </row>
    <row r="8" spans="1:11">
      <c r="A8" s="12">
        <v>5</v>
      </c>
      <c r="B8" s="4" t="s">
        <v>38</v>
      </c>
      <c r="C8" s="4" t="s">
        <v>96</v>
      </c>
      <c r="D8" s="8" t="s">
        <v>101</v>
      </c>
      <c r="E8" s="4" t="s">
        <v>49</v>
      </c>
      <c r="F8" s="4" t="s">
        <v>39</v>
      </c>
      <c r="G8" s="4">
        <v>5</v>
      </c>
      <c r="H8" s="7">
        <f>VLOOKUP(E8,'[1]KARNATAKA SOAP'!$C$3:$D$121,2,FALSE)</f>
        <v>140</v>
      </c>
      <c r="I8" s="7">
        <f t="shared" si="0"/>
        <v>10</v>
      </c>
      <c r="J8" s="7">
        <v>30</v>
      </c>
      <c r="K8" s="7">
        <f t="shared" si="1"/>
        <v>740</v>
      </c>
    </row>
    <row r="9" spans="1:11">
      <c r="A9" s="12">
        <v>6</v>
      </c>
      <c r="B9" s="4" t="s">
        <v>34</v>
      </c>
      <c r="C9" s="4" t="s">
        <v>95</v>
      </c>
      <c r="D9" s="8" t="s">
        <v>101</v>
      </c>
      <c r="E9" s="4" t="s">
        <v>62</v>
      </c>
      <c r="F9" s="4" t="s">
        <v>37</v>
      </c>
      <c r="G9" s="4">
        <v>5</v>
      </c>
      <c r="H9" s="11">
        <f>VLOOKUP(E9,'[1]KARNATAKA SOAP'!$C$3:$D$121,2,FALSE)</f>
        <v>140</v>
      </c>
      <c r="I9" s="7">
        <f t="shared" si="0"/>
        <v>10</v>
      </c>
      <c r="J9" s="7">
        <v>30</v>
      </c>
      <c r="K9" s="7">
        <f t="shared" si="1"/>
        <v>740</v>
      </c>
    </row>
    <row r="10" spans="1:11">
      <c r="A10" s="12">
        <v>7</v>
      </c>
      <c r="B10" s="4" t="s">
        <v>34</v>
      </c>
      <c r="C10" s="4" t="s">
        <v>94</v>
      </c>
      <c r="D10" s="8" t="s">
        <v>101</v>
      </c>
      <c r="E10" s="13" t="s">
        <v>54</v>
      </c>
      <c r="F10" s="4" t="s">
        <v>36</v>
      </c>
      <c r="G10" s="4">
        <v>17</v>
      </c>
      <c r="H10" s="11">
        <v>140</v>
      </c>
      <c r="I10" s="7">
        <f t="shared" si="0"/>
        <v>34</v>
      </c>
      <c r="J10" s="7">
        <v>30</v>
      </c>
      <c r="K10" s="7">
        <f t="shared" si="1"/>
        <v>2444</v>
      </c>
    </row>
    <row r="11" spans="1:11">
      <c r="A11" s="12">
        <v>8</v>
      </c>
      <c r="B11" s="4" t="s">
        <v>34</v>
      </c>
      <c r="C11" s="4" t="s">
        <v>93</v>
      </c>
      <c r="D11" s="8" t="s">
        <v>101</v>
      </c>
      <c r="E11" s="4" t="s">
        <v>49</v>
      </c>
      <c r="F11" s="4" t="s">
        <v>35</v>
      </c>
      <c r="G11" s="4">
        <v>5</v>
      </c>
      <c r="H11" s="11">
        <f>VLOOKUP(E11,'[1]KARNATAKA SOAP'!$C$3:$D$121,2,FALSE)</f>
        <v>140</v>
      </c>
      <c r="I11" s="7">
        <f t="shared" si="0"/>
        <v>10</v>
      </c>
      <c r="J11" s="7">
        <v>30</v>
      </c>
      <c r="K11" s="7">
        <f t="shared" si="1"/>
        <v>740</v>
      </c>
    </row>
    <row r="12" spans="1:11">
      <c r="A12" s="12">
        <v>9</v>
      </c>
      <c r="B12" s="4" t="s">
        <v>32</v>
      </c>
      <c r="C12" s="4" t="s">
        <v>92</v>
      </c>
      <c r="D12" s="8" t="s">
        <v>101</v>
      </c>
      <c r="E12" s="13" t="s">
        <v>54</v>
      </c>
      <c r="F12" s="4" t="s">
        <v>33</v>
      </c>
      <c r="G12" s="4">
        <v>30</v>
      </c>
      <c r="H12" s="11">
        <v>140</v>
      </c>
      <c r="I12" s="7">
        <f t="shared" si="0"/>
        <v>60</v>
      </c>
      <c r="J12" s="7">
        <v>30</v>
      </c>
      <c r="K12" s="7">
        <f t="shared" si="1"/>
        <v>4290</v>
      </c>
    </row>
    <row r="13" spans="1:11">
      <c r="A13" s="12">
        <v>10</v>
      </c>
      <c r="B13" s="4" t="s">
        <v>21</v>
      </c>
      <c r="C13" s="4" t="s">
        <v>84</v>
      </c>
      <c r="D13" s="8" t="s">
        <v>101</v>
      </c>
      <c r="E13" s="4" t="s">
        <v>48</v>
      </c>
      <c r="F13" s="4" t="s">
        <v>22</v>
      </c>
      <c r="G13" s="4">
        <v>10</v>
      </c>
      <c r="H13" s="11">
        <f>VLOOKUP(E13,'[1]KARNATAKA SOAP'!$C$3:$D$121,2,FALSE)</f>
        <v>120</v>
      </c>
      <c r="I13" s="7">
        <f t="shared" si="0"/>
        <v>20</v>
      </c>
      <c r="J13" s="7">
        <v>30</v>
      </c>
      <c r="K13" s="7">
        <f t="shared" si="1"/>
        <v>1250</v>
      </c>
    </row>
    <row r="14" spans="1:11">
      <c r="A14" s="12">
        <v>11</v>
      </c>
      <c r="B14" s="4" t="s">
        <v>21</v>
      </c>
      <c r="C14" s="4" t="s">
        <v>100</v>
      </c>
      <c r="D14" s="8" t="s">
        <v>101</v>
      </c>
      <c r="E14" s="4" t="s">
        <v>61</v>
      </c>
      <c r="F14" s="4" t="s">
        <v>44</v>
      </c>
      <c r="G14" s="4">
        <v>20</v>
      </c>
      <c r="H14" s="11">
        <f>VLOOKUP(E14,'[1]KARNATAKA SOAP'!$C$3:$D$121,2,FALSE)</f>
        <v>120</v>
      </c>
      <c r="I14" s="7">
        <f t="shared" si="0"/>
        <v>40</v>
      </c>
      <c r="J14" s="7">
        <v>30</v>
      </c>
      <c r="K14" s="7">
        <f t="shared" si="1"/>
        <v>2470</v>
      </c>
    </row>
    <row r="15" spans="1:11">
      <c r="A15" s="12">
        <v>12</v>
      </c>
      <c r="B15" s="4" t="s">
        <v>29</v>
      </c>
      <c r="C15" s="4" t="s">
        <v>91</v>
      </c>
      <c r="D15" s="8" t="s">
        <v>101</v>
      </c>
      <c r="E15" s="4" t="s">
        <v>61</v>
      </c>
      <c r="F15" s="4" t="s">
        <v>31</v>
      </c>
      <c r="G15" s="4">
        <v>10</v>
      </c>
      <c r="H15" s="11">
        <f>VLOOKUP(E15,'[1]KARNATAKA SOAP'!$C$3:$D$121,2,FALSE)</f>
        <v>120</v>
      </c>
      <c r="I15" s="7">
        <f t="shared" si="0"/>
        <v>20</v>
      </c>
      <c r="J15" s="7">
        <v>30</v>
      </c>
      <c r="K15" s="7">
        <f t="shared" si="1"/>
        <v>1250</v>
      </c>
    </row>
    <row r="16" spans="1:11">
      <c r="A16" s="12">
        <v>13</v>
      </c>
      <c r="B16" s="4" t="s">
        <v>29</v>
      </c>
      <c r="C16" s="4" t="s">
        <v>90</v>
      </c>
      <c r="D16" s="8" t="s">
        <v>101</v>
      </c>
      <c r="E16" s="4" t="s">
        <v>50</v>
      </c>
      <c r="F16" s="4" t="s">
        <v>30</v>
      </c>
      <c r="G16" s="4">
        <v>13</v>
      </c>
      <c r="H16" s="11">
        <f>VLOOKUP(E16,'[1]KARNATAKA SOAP'!$C$3:$D$121,2,FALSE)</f>
        <v>130</v>
      </c>
      <c r="I16" s="7">
        <f t="shared" si="0"/>
        <v>26</v>
      </c>
      <c r="J16" s="7">
        <v>30</v>
      </c>
      <c r="K16" s="7">
        <f t="shared" si="1"/>
        <v>1746</v>
      </c>
    </row>
    <row r="17" spans="1:11">
      <c r="A17" s="12">
        <v>14</v>
      </c>
      <c r="B17" s="4" t="s">
        <v>27</v>
      </c>
      <c r="C17" s="4" t="s">
        <v>89</v>
      </c>
      <c r="D17" s="8" t="s">
        <v>101</v>
      </c>
      <c r="E17" s="4" t="s">
        <v>60</v>
      </c>
      <c r="F17" s="4" t="s">
        <v>28</v>
      </c>
      <c r="G17" s="4">
        <v>37</v>
      </c>
      <c r="H17" s="11">
        <v>140</v>
      </c>
      <c r="I17" s="7">
        <f t="shared" si="0"/>
        <v>74</v>
      </c>
      <c r="J17" s="7">
        <v>30</v>
      </c>
      <c r="K17" s="7">
        <f t="shared" si="1"/>
        <v>5284</v>
      </c>
    </row>
    <row r="18" spans="1:11">
      <c r="A18" s="12">
        <v>15</v>
      </c>
      <c r="B18" s="4" t="s">
        <v>17</v>
      </c>
      <c r="C18" s="4" t="s">
        <v>88</v>
      </c>
      <c r="D18" s="8" t="s">
        <v>101</v>
      </c>
      <c r="E18" s="4" t="s">
        <v>59</v>
      </c>
      <c r="F18" s="4" t="s">
        <v>26</v>
      </c>
      <c r="G18" s="4">
        <v>26</v>
      </c>
      <c r="H18" s="7">
        <f>VLOOKUP(E18,'[1]KARNATAKA SOAP'!$C$3:$D$121,2,FALSE)</f>
        <v>130</v>
      </c>
      <c r="I18" s="7">
        <f t="shared" si="0"/>
        <v>52</v>
      </c>
      <c r="J18" s="7">
        <v>30</v>
      </c>
      <c r="K18" s="7">
        <f t="shared" si="1"/>
        <v>3462</v>
      </c>
    </row>
    <row r="19" spans="1:11">
      <c r="A19" s="12">
        <v>16</v>
      </c>
      <c r="B19" s="4" t="s">
        <v>17</v>
      </c>
      <c r="C19" s="4" t="s">
        <v>87</v>
      </c>
      <c r="D19" s="8" t="s">
        <v>101</v>
      </c>
      <c r="E19" s="4" t="s">
        <v>51</v>
      </c>
      <c r="F19" s="4" t="s">
        <v>25</v>
      </c>
      <c r="G19" s="4">
        <v>21</v>
      </c>
      <c r="H19" s="7">
        <f>VLOOKUP(E19,'[1]KARNATAKA SOAP'!$C$3:$D$121,2,FALSE)</f>
        <v>130</v>
      </c>
      <c r="I19" s="7">
        <f t="shared" si="0"/>
        <v>42</v>
      </c>
      <c r="J19" s="7">
        <v>30</v>
      </c>
      <c r="K19" s="7">
        <f t="shared" si="1"/>
        <v>2802</v>
      </c>
    </row>
    <row r="20" spans="1:11">
      <c r="A20" s="12">
        <v>17</v>
      </c>
      <c r="B20" s="4" t="s">
        <v>17</v>
      </c>
      <c r="C20" s="4" t="s">
        <v>85</v>
      </c>
      <c r="D20" s="8" t="s">
        <v>101</v>
      </c>
      <c r="E20" s="4" t="s">
        <v>57</v>
      </c>
      <c r="F20" s="4" t="s">
        <v>23</v>
      </c>
      <c r="G20" s="4">
        <v>13</v>
      </c>
      <c r="H20" s="7">
        <f>VLOOKUP(E20,'[1]KARNATAKA SOAP'!$C$3:$D$121,2,FALSE)</f>
        <v>120</v>
      </c>
      <c r="I20" s="7">
        <f t="shared" si="0"/>
        <v>26</v>
      </c>
      <c r="J20" s="7">
        <v>30</v>
      </c>
      <c r="K20" s="7">
        <f t="shared" si="1"/>
        <v>1616</v>
      </c>
    </row>
    <row r="21" spans="1:11">
      <c r="A21" s="12">
        <v>18</v>
      </c>
      <c r="B21" s="4" t="s">
        <v>17</v>
      </c>
      <c r="C21" s="4" t="s">
        <v>85</v>
      </c>
      <c r="D21" s="8" t="s">
        <v>101</v>
      </c>
      <c r="E21" s="4" t="s">
        <v>57</v>
      </c>
      <c r="F21" s="4" t="s">
        <v>23</v>
      </c>
      <c r="G21" s="4">
        <v>13</v>
      </c>
      <c r="H21" s="7">
        <f>VLOOKUP(E21,'[1]KARNATAKA SOAP'!$C$3:$D$121,2,FALSE)</f>
        <v>120</v>
      </c>
      <c r="I21" s="7">
        <f t="shared" si="0"/>
        <v>26</v>
      </c>
      <c r="J21" s="7">
        <v>30</v>
      </c>
      <c r="K21" s="7">
        <f t="shared" si="1"/>
        <v>1616</v>
      </c>
    </row>
    <row r="22" spans="1:11">
      <c r="A22" s="12">
        <v>19</v>
      </c>
      <c r="B22" s="4" t="s">
        <v>17</v>
      </c>
      <c r="C22" s="4" t="s">
        <v>86</v>
      </c>
      <c r="D22" s="8" t="s">
        <v>101</v>
      </c>
      <c r="E22" s="4" t="s">
        <v>58</v>
      </c>
      <c r="F22" s="4" t="s">
        <v>24</v>
      </c>
      <c r="G22" s="4">
        <v>70</v>
      </c>
      <c r="H22" s="11">
        <v>140</v>
      </c>
      <c r="I22" s="7">
        <f t="shared" si="0"/>
        <v>140</v>
      </c>
      <c r="J22" s="7">
        <v>30</v>
      </c>
      <c r="K22" s="7">
        <f t="shared" si="1"/>
        <v>9970</v>
      </c>
    </row>
    <row r="23" spans="1:11">
      <c r="A23" s="12">
        <v>20</v>
      </c>
      <c r="B23" s="4" t="s">
        <v>17</v>
      </c>
      <c r="C23" s="4" t="s">
        <v>83</v>
      </c>
      <c r="D23" s="8" t="s">
        <v>101</v>
      </c>
      <c r="E23" s="4" t="s">
        <v>56</v>
      </c>
      <c r="F23" s="4" t="s">
        <v>20</v>
      </c>
      <c r="G23" s="4">
        <v>37</v>
      </c>
      <c r="H23" s="7">
        <f>VLOOKUP(E23,'[1]KARNATAKA SOAP'!$C$3:$D$121,2,FALSE)</f>
        <v>120</v>
      </c>
      <c r="I23" s="7">
        <f t="shared" si="0"/>
        <v>74</v>
      </c>
      <c r="J23" s="7">
        <v>30</v>
      </c>
      <c r="K23" s="7">
        <f t="shared" si="1"/>
        <v>4544</v>
      </c>
    </row>
    <row r="24" spans="1:11">
      <c r="A24" s="12">
        <v>21</v>
      </c>
      <c r="B24" s="4" t="s">
        <v>17</v>
      </c>
      <c r="C24" s="4" t="s">
        <v>82</v>
      </c>
      <c r="D24" s="8" t="s">
        <v>101</v>
      </c>
      <c r="E24" s="4" t="s">
        <v>53</v>
      </c>
      <c r="F24" s="4" t="s">
        <v>19</v>
      </c>
      <c r="G24" s="4">
        <v>9</v>
      </c>
      <c r="H24" s="7">
        <f>VLOOKUP(E24,'[1]KARNATAKA SOAP'!$C$3:$D$121,2,FALSE)</f>
        <v>130</v>
      </c>
      <c r="I24" s="7">
        <f t="shared" si="0"/>
        <v>18</v>
      </c>
      <c r="J24" s="7">
        <v>30</v>
      </c>
      <c r="K24" s="7">
        <f t="shared" si="1"/>
        <v>1218</v>
      </c>
    </row>
    <row r="25" spans="1:11">
      <c r="A25" s="12">
        <v>22</v>
      </c>
      <c r="B25" s="4" t="s">
        <v>17</v>
      </c>
      <c r="C25" s="4" t="s">
        <v>81</v>
      </c>
      <c r="D25" s="8" t="s">
        <v>101</v>
      </c>
      <c r="E25" s="4" t="s">
        <v>46</v>
      </c>
      <c r="F25" s="4" t="s">
        <v>18</v>
      </c>
      <c r="G25" s="4">
        <v>21</v>
      </c>
      <c r="H25" s="11">
        <f>VLOOKUP(E25,'[1]KARNATAKA SOAP'!$C$3:$D$121,2,FALSE)</f>
        <v>140</v>
      </c>
      <c r="I25" s="7">
        <f t="shared" si="0"/>
        <v>42</v>
      </c>
      <c r="J25" s="7">
        <v>30</v>
      </c>
      <c r="K25" s="7">
        <f t="shared" si="1"/>
        <v>3012</v>
      </c>
    </row>
    <row r="26" spans="1:11">
      <c r="A26" s="12">
        <v>23</v>
      </c>
      <c r="B26" s="4" t="s">
        <v>14</v>
      </c>
      <c r="C26" s="4" t="s">
        <v>80</v>
      </c>
      <c r="D26" s="8" t="s">
        <v>101</v>
      </c>
      <c r="E26" s="4" t="s">
        <v>55</v>
      </c>
      <c r="F26" s="4" t="s">
        <v>16</v>
      </c>
      <c r="G26" s="4">
        <v>22</v>
      </c>
      <c r="H26" s="7">
        <f>VLOOKUP(E26,'[1]KARNATAKA SOAP'!$C$3:$D$121,2,FALSE)</f>
        <v>130</v>
      </c>
      <c r="I26" s="7">
        <f t="shared" si="0"/>
        <v>44</v>
      </c>
      <c r="J26" s="7">
        <v>30</v>
      </c>
      <c r="K26" s="7">
        <f t="shared" si="1"/>
        <v>2934</v>
      </c>
    </row>
    <row r="27" spans="1:11">
      <c r="A27" s="12">
        <v>24</v>
      </c>
      <c r="B27" s="4" t="s">
        <v>14</v>
      </c>
      <c r="C27" s="4" t="s">
        <v>79</v>
      </c>
      <c r="D27" s="8" t="s">
        <v>101</v>
      </c>
      <c r="E27" s="4" t="s">
        <v>51</v>
      </c>
      <c r="F27" s="4" t="s">
        <v>15</v>
      </c>
      <c r="G27" s="4">
        <v>3</v>
      </c>
      <c r="H27" s="7">
        <f>VLOOKUP(E27,'[1]KARNATAKA SOAP'!$C$3:$D$121,2,FALSE)</f>
        <v>130</v>
      </c>
      <c r="I27" s="7">
        <f t="shared" si="0"/>
        <v>6</v>
      </c>
      <c r="J27" s="7">
        <v>30</v>
      </c>
      <c r="K27" s="7">
        <f t="shared" si="1"/>
        <v>426</v>
      </c>
    </row>
    <row r="28" spans="1:11">
      <c r="A28" s="12">
        <v>25</v>
      </c>
      <c r="B28" s="4" t="s">
        <v>8</v>
      </c>
      <c r="C28" s="4" t="s">
        <v>78</v>
      </c>
      <c r="D28" s="8" t="s">
        <v>101</v>
      </c>
      <c r="E28" s="4" t="s">
        <v>55</v>
      </c>
      <c r="F28" s="4" t="s">
        <v>13</v>
      </c>
      <c r="G28" s="4">
        <v>3</v>
      </c>
      <c r="H28" s="7">
        <f>VLOOKUP(E28,'[1]KARNATAKA SOAP'!$C$3:$D$121,2,FALSE)</f>
        <v>130</v>
      </c>
      <c r="I28" s="7">
        <f t="shared" si="0"/>
        <v>6</v>
      </c>
      <c r="J28" s="7">
        <v>30</v>
      </c>
      <c r="K28" s="7">
        <f t="shared" si="1"/>
        <v>426</v>
      </c>
    </row>
    <row r="29" spans="1:11">
      <c r="A29" s="12">
        <v>26</v>
      </c>
      <c r="B29" s="4" t="s">
        <v>8</v>
      </c>
      <c r="C29" s="4" t="s">
        <v>77</v>
      </c>
      <c r="D29" s="8" t="s">
        <v>101</v>
      </c>
      <c r="E29" s="4" t="s">
        <v>54</v>
      </c>
      <c r="F29" s="4" t="s">
        <v>12</v>
      </c>
      <c r="G29" s="4">
        <v>20</v>
      </c>
      <c r="H29" s="7">
        <f>VLOOKUP(E29,'[1]KARNATAKA SOAP'!$C$3:$D$121,2,FALSE)</f>
        <v>140</v>
      </c>
      <c r="I29" s="7">
        <f t="shared" si="0"/>
        <v>40</v>
      </c>
      <c r="J29" s="7">
        <v>30</v>
      </c>
      <c r="K29" s="7">
        <f t="shared" si="1"/>
        <v>2870</v>
      </c>
    </row>
    <row r="30" spans="1:11">
      <c r="A30" s="12">
        <v>27</v>
      </c>
      <c r="B30" s="4" t="s">
        <v>8</v>
      </c>
      <c r="C30" s="4" t="s">
        <v>76</v>
      </c>
      <c r="D30" s="8" t="s">
        <v>101</v>
      </c>
      <c r="E30" s="4" t="s">
        <v>53</v>
      </c>
      <c r="F30" s="4" t="s">
        <v>11</v>
      </c>
      <c r="G30" s="4">
        <v>4</v>
      </c>
      <c r="H30" s="7">
        <f>VLOOKUP(E30,'[1]KARNATAKA SOAP'!$C$3:$D$121,2,FALSE)</f>
        <v>130</v>
      </c>
      <c r="I30" s="7">
        <f t="shared" si="0"/>
        <v>8</v>
      </c>
      <c r="J30" s="7">
        <v>30</v>
      </c>
      <c r="K30" s="7">
        <f t="shared" si="1"/>
        <v>558</v>
      </c>
    </row>
    <row r="31" spans="1:11">
      <c r="A31" s="12">
        <v>28</v>
      </c>
      <c r="B31" s="4" t="s">
        <v>8</v>
      </c>
      <c r="C31" s="4" t="s">
        <v>74</v>
      </c>
      <c r="D31" s="8" t="s">
        <v>101</v>
      </c>
      <c r="E31" s="4" t="s">
        <v>51</v>
      </c>
      <c r="F31" s="4" t="s">
        <v>9</v>
      </c>
      <c r="G31" s="4">
        <v>3</v>
      </c>
      <c r="H31" s="7">
        <f>VLOOKUP(E31,'[1]KARNATAKA SOAP'!$C$3:$D$121,2,FALSE)</f>
        <v>130</v>
      </c>
      <c r="I31" s="7">
        <f t="shared" si="0"/>
        <v>6</v>
      </c>
      <c r="J31" s="7">
        <v>30</v>
      </c>
      <c r="K31" s="7">
        <f t="shared" si="1"/>
        <v>426</v>
      </c>
    </row>
    <row r="32" spans="1:11">
      <c r="A32" s="12">
        <v>29</v>
      </c>
      <c r="B32" s="4" t="s">
        <v>8</v>
      </c>
      <c r="C32" s="4" t="s">
        <v>75</v>
      </c>
      <c r="D32" s="8" t="s">
        <v>101</v>
      </c>
      <c r="E32" s="4" t="s">
        <v>52</v>
      </c>
      <c r="F32" s="4" t="s">
        <v>10</v>
      </c>
      <c r="G32" s="4">
        <v>4</v>
      </c>
      <c r="H32" s="7">
        <f>VLOOKUP(E32,'[1]KARNATAKA SOAP'!$C$3:$D$121,2,FALSE)</f>
        <v>130</v>
      </c>
      <c r="I32" s="7">
        <f t="shared" si="0"/>
        <v>8</v>
      </c>
      <c r="J32" s="7">
        <v>30</v>
      </c>
      <c r="K32" s="7">
        <f t="shared" si="1"/>
        <v>558</v>
      </c>
    </row>
    <row r="33" spans="1:11">
      <c r="A33" s="12">
        <v>30</v>
      </c>
      <c r="B33" s="4" t="s">
        <v>3</v>
      </c>
      <c r="C33" s="4" t="s">
        <v>73</v>
      </c>
      <c r="D33" s="8" t="s">
        <v>101</v>
      </c>
      <c r="E33" s="4" t="s">
        <v>50</v>
      </c>
      <c r="F33" s="4" t="s">
        <v>7</v>
      </c>
      <c r="G33" s="4">
        <v>66</v>
      </c>
      <c r="H33" s="7">
        <f>VLOOKUP(E33,'[1]KARNATAKA SOAP'!$C$3:$D$121,2,FALSE)</f>
        <v>130</v>
      </c>
      <c r="I33" s="7">
        <f t="shared" si="0"/>
        <v>132</v>
      </c>
      <c r="J33" s="7">
        <v>30</v>
      </c>
      <c r="K33" s="7">
        <f t="shared" si="1"/>
        <v>8742</v>
      </c>
    </row>
    <row r="34" spans="1:11">
      <c r="A34" s="12">
        <v>31</v>
      </c>
      <c r="B34" s="4" t="s">
        <v>3</v>
      </c>
      <c r="C34" s="4" t="s">
        <v>72</v>
      </c>
      <c r="D34" s="8" t="s">
        <v>101</v>
      </c>
      <c r="E34" s="4" t="s">
        <v>49</v>
      </c>
      <c r="F34" s="4" t="s">
        <v>6</v>
      </c>
      <c r="G34" s="4">
        <v>23</v>
      </c>
      <c r="H34" s="7">
        <f>VLOOKUP(E34,'[1]KARNATAKA SOAP'!$C$3:$D$121,2,FALSE)</f>
        <v>140</v>
      </c>
      <c r="I34" s="7">
        <f t="shared" si="0"/>
        <v>46</v>
      </c>
      <c r="J34" s="7">
        <v>30</v>
      </c>
      <c r="K34" s="7">
        <f t="shared" si="1"/>
        <v>3296</v>
      </c>
    </row>
    <row r="35" spans="1:11">
      <c r="A35" s="12">
        <v>32</v>
      </c>
      <c r="B35" s="4" t="s">
        <v>3</v>
      </c>
      <c r="C35" s="4" t="s">
        <v>71</v>
      </c>
      <c r="D35" s="8" t="s">
        <v>101</v>
      </c>
      <c r="E35" s="4" t="s">
        <v>48</v>
      </c>
      <c r="F35" s="4" t="s">
        <v>5</v>
      </c>
      <c r="G35" s="4">
        <v>10</v>
      </c>
      <c r="H35" s="7">
        <f>VLOOKUP(E35,'[1]KARNATAKA SOAP'!$C$3:$D$121,2,FALSE)</f>
        <v>120</v>
      </c>
      <c r="I35" s="7">
        <f t="shared" si="0"/>
        <v>20</v>
      </c>
      <c r="J35" s="7">
        <v>30</v>
      </c>
      <c r="K35" s="7">
        <f t="shared" si="1"/>
        <v>1250</v>
      </c>
    </row>
    <row r="36" spans="1:11">
      <c r="A36" s="12">
        <v>33</v>
      </c>
      <c r="B36" s="4" t="s">
        <v>3</v>
      </c>
      <c r="C36" s="4" t="s">
        <v>70</v>
      </c>
      <c r="D36" s="8" t="s">
        <v>101</v>
      </c>
      <c r="E36" s="4" t="s">
        <v>47</v>
      </c>
      <c r="F36" s="4" t="s">
        <v>4</v>
      </c>
      <c r="G36" s="4">
        <v>18</v>
      </c>
      <c r="H36" s="7">
        <f>VLOOKUP(E36,'[1]KARNATAKA SOAP'!$C$3:$D$121,2,FALSE)</f>
        <v>130</v>
      </c>
      <c r="I36" s="7">
        <f t="shared" si="0"/>
        <v>36</v>
      </c>
      <c r="J36" s="7">
        <v>30</v>
      </c>
      <c r="K36" s="7">
        <f t="shared" si="1"/>
        <v>2406</v>
      </c>
    </row>
    <row r="37" spans="1:11" s="3" customFormat="1">
      <c r="A37" s="14" t="s">
        <v>107</v>
      </c>
      <c r="B37" s="15"/>
      <c r="C37" s="15"/>
      <c r="D37" s="15"/>
      <c r="E37" s="15"/>
      <c r="F37" s="15"/>
      <c r="G37" s="15"/>
      <c r="H37" s="16"/>
      <c r="I37" s="16"/>
      <c r="J37" s="17"/>
      <c r="K37" s="6">
        <f>SUM(K4:K36)</f>
        <v>81394</v>
      </c>
    </row>
    <row r="38" spans="1:11" s="3" customFormat="1" ht="30" customHeight="1">
      <c r="A38" s="18" t="s">
        <v>106</v>
      </c>
      <c r="B38" s="19"/>
      <c r="C38" s="19"/>
      <c r="D38" s="19"/>
      <c r="E38" s="19"/>
      <c r="F38" s="19"/>
      <c r="G38" s="19"/>
      <c r="H38" s="20"/>
      <c r="I38" s="20"/>
      <c r="J38" s="20"/>
      <c r="K38" s="20"/>
    </row>
    <row r="39" spans="1:11" s="3" customFormat="1" ht="30" customHeight="1">
      <c r="A39" s="19" t="s">
        <v>45</v>
      </c>
      <c r="B39" s="19"/>
      <c r="C39" s="19"/>
      <c r="D39" s="19"/>
      <c r="E39" s="19"/>
      <c r="F39" s="19"/>
      <c r="G39" s="19"/>
      <c r="H39" s="20"/>
      <c r="I39" s="20"/>
      <c r="J39" s="20"/>
      <c r="K39" s="20"/>
    </row>
    <row r="40" spans="1:11">
      <c r="G40" s="4">
        <f>SUM(G4:G36)</f>
        <v>597</v>
      </c>
    </row>
  </sheetData>
  <sortState ref="B4:K36">
    <sortCondition ref="B4:B36"/>
    <sortCondition ref="C4:C36"/>
  </sortState>
  <mergeCells count="7">
    <mergeCell ref="A37:J37"/>
    <mergeCell ref="A38:K38"/>
    <mergeCell ref="A39:K39"/>
    <mergeCell ref="A1:G1"/>
    <mergeCell ref="A2:G2"/>
    <mergeCell ref="H1:K1"/>
    <mergeCell ref="H2:K2"/>
  </mergeCells>
  <pageMargins left="0.36" right="0.28000000000000003" top="0.75" bottom="0.3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2024-07-17T12:36:01Z</cp:lastPrinted>
  <dcterms:created xsi:type="dcterms:W3CDTF">2024-07-16T04:19:01Z</dcterms:created>
  <dcterms:modified xsi:type="dcterms:W3CDTF">2024-07-17T12:36:13Z</dcterms:modified>
</cp:coreProperties>
</file>