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Invoice!$A$3:$L$18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6" i="1"/>
  <c r="G19" i="1" l="1"/>
  <c r="A5" i="1"/>
  <c r="J6" i="1" l="1"/>
  <c r="I6" i="1"/>
  <c r="J12" i="1"/>
  <c r="I12" i="1"/>
  <c r="J13" i="1"/>
  <c r="I13" i="1"/>
  <c r="J11" i="1"/>
  <c r="I11" i="1"/>
  <c r="J4" i="1"/>
  <c r="I4" i="1"/>
  <c r="J15" i="1"/>
  <c r="I15" i="1"/>
  <c r="J14" i="1"/>
  <c r="I14" i="1"/>
  <c r="J9" i="1"/>
  <c r="I9" i="1"/>
  <c r="J8" i="1"/>
  <c r="I8" i="1"/>
  <c r="J7" i="1"/>
  <c r="I7" i="1"/>
  <c r="J5" i="1"/>
  <c r="I5" i="1"/>
  <c r="J10" i="1"/>
  <c r="I10" i="1"/>
  <c r="L10" i="1" l="1"/>
  <c r="L5" i="1"/>
  <c r="L7" i="1"/>
  <c r="L8" i="1"/>
  <c r="L9" i="1"/>
  <c r="L14" i="1"/>
  <c r="L15" i="1"/>
  <c r="L4" i="1"/>
  <c r="L11" i="1"/>
  <c r="L13" i="1"/>
  <c r="L12" i="1"/>
  <c r="L6" i="1"/>
  <c r="L16" i="1"/>
  <c r="M6" i="1"/>
  <c r="M12" i="1"/>
  <c r="M11" i="1"/>
  <c r="M13" i="1"/>
  <c r="M4" i="1"/>
</calcChain>
</file>

<file path=xl/sharedStrings.xml><?xml version="1.0" encoding="utf-8"?>
<sst xmlns="http://schemas.openxmlformats.org/spreadsheetml/2006/main" count="86" uniqueCount="60">
  <si>
    <t>INVOICE
PRAGATI LOGISTICS,SAMANTA SAHI KHUNTIA LANE,8984191006
GST No:21AGHPB9356M1Z9</t>
  </si>
  <si>
    <t>10/4/2024</t>
  </si>
  <si>
    <t>949</t>
  </si>
  <si>
    <t>29/4/2024</t>
  </si>
  <si>
    <t>39</t>
  </si>
  <si>
    <t>26/4/2024</t>
  </si>
  <si>
    <t>34</t>
  </si>
  <si>
    <t>41</t>
  </si>
  <si>
    <t>12/4/2024</t>
  </si>
  <si>
    <t>12</t>
  </si>
  <si>
    <t>40</t>
  </si>
  <si>
    <t>11/4/2024</t>
  </si>
  <si>
    <t>968</t>
  </si>
  <si>
    <t>16/4/2024</t>
  </si>
  <si>
    <t>17</t>
  </si>
  <si>
    <t>19/4/2024</t>
  </si>
  <si>
    <t>26</t>
  </si>
  <si>
    <t>45</t>
  </si>
  <si>
    <t>27</t>
  </si>
  <si>
    <t>30/4/2024</t>
  </si>
  <si>
    <t>46</t>
  </si>
  <si>
    <t>Thanking you for your business.
PRAGATI LOGISTICS</t>
  </si>
  <si>
    <t>Kindly, verify &amp; confirm within 7 days, else GST will be filed by 20th MAY, 2024. 
GST to be paid by Consignor under Reverse Charge Mechanism(RCM) as per GST.</t>
  </si>
  <si>
    <t>PL/MA/00542</t>
  </si>
  <si>
    <t>PL/MA/01537</t>
  </si>
  <si>
    <t>PL/DO/01768</t>
  </si>
  <si>
    <t>PL/MA/01536</t>
  </si>
  <si>
    <t>PL/MA/00679</t>
  </si>
  <si>
    <t>PL/MA/01538</t>
  </si>
  <si>
    <t>PL/MA/00641</t>
  </si>
  <si>
    <t>PL/MA/00905</t>
  </si>
  <si>
    <t>PL/MA/01063</t>
  </si>
  <si>
    <t>PL/MA/01581</t>
  </si>
  <si>
    <t>PL/MA/01083</t>
  </si>
  <si>
    <t>PL/MA/01605</t>
  </si>
  <si>
    <t>BARIPADA</t>
  </si>
  <si>
    <t>BALASORE</t>
  </si>
  <si>
    <t>PARADEEP</t>
  </si>
  <si>
    <t>ROURKELA</t>
  </si>
  <si>
    <t>ANGUL</t>
  </si>
  <si>
    <t>KEONJHAR</t>
  </si>
  <si>
    <t>SL</t>
  </si>
  <si>
    <t>DATE</t>
  </si>
  <si>
    <t>LR NO</t>
  </si>
  <si>
    <t>FROM</t>
  </si>
  <si>
    <t>CTC</t>
  </si>
  <si>
    <t>INV NO</t>
  </si>
  <si>
    <t>CASE</t>
  </si>
  <si>
    <t>PRODUCT</t>
  </si>
  <si>
    <t>RATE</t>
  </si>
  <si>
    <t>HML</t>
  </si>
  <si>
    <t>HA</t>
  </si>
  <si>
    <t>MOP</t>
  </si>
  <si>
    <t xml:space="preserve">
KITCHENETT
Address: PLOT NO. 348 JAY DURGA NAGAR, BOMIKHAL,BBSR-751006 ODISHA,9437762540
GST No: 21AEYPA1194D1ZS
</t>
  </si>
  <si>
    <t>AMT.</t>
  </si>
  <si>
    <t>DD.CH.</t>
  </si>
  <si>
    <t>LR CH.</t>
  </si>
  <si>
    <t>DESTINATION</t>
  </si>
  <si>
    <t xml:space="preserve">Bill Date: 30/04/2024
Bill NO : 3690
Total Amount: 15842.00
</t>
  </si>
  <si>
    <t>(RUPEES FIFTEEN THOUSAND EIGHT HUNDRED FORTY TWO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</si>
</sst>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6</xdr:col>
      <xdr:colOff>323850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23825"/>
          <a:ext cx="38957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Consignment%20-%202024-05-17T111701.3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>
        <row r="3">
          <cell r="F3" t="str">
            <v>PL/DO/01768</v>
          </cell>
          <cell r="G3" t="str">
            <v>home appliances</v>
          </cell>
        </row>
        <row r="4">
          <cell r="F4" t="str">
            <v>PL/MA/00542</v>
          </cell>
          <cell r="G4" t="str">
            <v>MOSQUITO SWATTER</v>
          </cell>
        </row>
        <row r="5">
          <cell r="F5" t="str">
            <v>PL/MA/00641</v>
          </cell>
          <cell r="G5" t="str">
            <v>mop</v>
          </cell>
        </row>
        <row r="6">
          <cell r="F6" t="str">
            <v>PL/MA/00679</v>
          </cell>
          <cell r="G6" t="str">
            <v>WIPER</v>
          </cell>
        </row>
        <row r="7">
          <cell r="F7" t="str">
            <v>PL/MA/00679</v>
          </cell>
          <cell r="G7" t="str">
            <v>mop</v>
          </cell>
        </row>
        <row r="8">
          <cell r="F8" t="str">
            <v>PL/MA/00905</v>
          </cell>
          <cell r="G8" t="str">
            <v>mop</v>
          </cell>
        </row>
        <row r="9">
          <cell r="F9" t="str">
            <v>PL/MA/01063</v>
          </cell>
          <cell r="G9" t="str">
            <v>mop</v>
          </cell>
        </row>
        <row r="10">
          <cell r="F10" t="str">
            <v>PL/MA/01083</v>
          </cell>
          <cell r="G10" t="str">
            <v>mop</v>
          </cell>
        </row>
        <row r="11">
          <cell r="F11" t="str">
            <v>PL/MA/01536</v>
          </cell>
          <cell r="G11" t="str">
            <v>MOSQUITO SWATTER</v>
          </cell>
        </row>
        <row r="12">
          <cell r="F12" t="str">
            <v>PL/MA/01537</v>
          </cell>
          <cell r="G12" t="str">
            <v>SPOON</v>
          </cell>
        </row>
        <row r="13">
          <cell r="F13" t="str">
            <v>PL/MA/01538</v>
          </cell>
          <cell r="G13" t="str">
            <v>MOSQUITO SWATTER</v>
          </cell>
        </row>
        <row r="14">
          <cell r="F14" t="str">
            <v>PL/MA/01581</v>
          </cell>
          <cell r="G14" t="str">
            <v>mop</v>
          </cell>
        </row>
        <row r="15">
          <cell r="F15" t="str">
            <v>PL/MA/01605</v>
          </cell>
          <cell r="G15" t="str">
            <v>mop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10" workbookViewId="0">
      <selection activeCell="R16" sqref="R16"/>
    </sheetView>
  </sheetViews>
  <sheetFormatPr defaultRowHeight="15"/>
  <cols>
    <col min="1" max="1" width="4.140625" style="1" customWidth="1"/>
    <col min="2" max="2" width="10.42578125" style="1" customWidth="1"/>
    <col min="3" max="3" width="12.7109375" style="1" bestFit="1" customWidth="1"/>
    <col min="4" max="4" width="6.42578125" style="1" bestFit="1" customWidth="1"/>
    <col min="5" max="5" width="13.5703125" style="1" customWidth="1"/>
    <col min="6" max="6" width="7.5703125" style="1" bestFit="1" customWidth="1"/>
    <col min="7" max="7" width="6.7109375" style="2" customWidth="1"/>
    <col min="8" max="8" width="6.42578125" style="2" customWidth="1"/>
    <col min="9" max="9" width="5.5703125" style="2" bestFit="1" customWidth="1"/>
    <col min="10" max="10" width="7.5703125" style="2" customWidth="1"/>
    <col min="11" max="11" width="6.42578125" style="2" bestFit="1" customWidth="1"/>
    <col min="12" max="12" width="8.5703125" style="2" bestFit="1" customWidth="1"/>
    <col min="13" max="13" width="11.5703125" style="1" customWidth="1"/>
    <col min="14" max="16384" width="9.140625" style="1"/>
  </cols>
  <sheetData>
    <row r="1" spans="1:13" ht="90" customHeight="1">
      <c r="A1" s="28"/>
      <c r="B1" s="29"/>
      <c r="C1" s="29"/>
      <c r="D1" s="29"/>
      <c r="E1" s="29"/>
      <c r="F1" s="29"/>
      <c r="G1" s="30"/>
      <c r="H1" s="27" t="s">
        <v>0</v>
      </c>
      <c r="I1" s="27"/>
      <c r="J1" s="27"/>
      <c r="K1" s="27"/>
      <c r="L1" s="27"/>
    </row>
    <row r="2" spans="1:13" ht="78.75" customHeight="1">
      <c r="A2" s="28" t="s">
        <v>53</v>
      </c>
      <c r="B2" s="29"/>
      <c r="C2" s="29"/>
      <c r="D2" s="29"/>
      <c r="E2" s="29"/>
      <c r="F2" s="29"/>
      <c r="G2" s="30"/>
      <c r="H2" s="27" t="s">
        <v>58</v>
      </c>
      <c r="I2" s="27"/>
      <c r="J2" s="27"/>
      <c r="K2" s="27"/>
      <c r="L2" s="27"/>
    </row>
    <row r="3" spans="1:13" s="6" customFormat="1" ht="15" customHeight="1">
      <c r="A3" s="4" t="s">
        <v>41</v>
      </c>
      <c r="B3" s="4" t="s">
        <v>42</v>
      </c>
      <c r="C3" s="4" t="s">
        <v>43</v>
      </c>
      <c r="D3" s="4" t="s">
        <v>44</v>
      </c>
      <c r="E3" s="4" t="s">
        <v>57</v>
      </c>
      <c r="F3" s="4" t="s">
        <v>46</v>
      </c>
      <c r="G3" s="4" t="s">
        <v>47</v>
      </c>
      <c r="H3" s="5" t="s">
        <v>49</v>
      </c>
      <c r="I3" s="5" t="s">
        <v>50</v>
      </c>
      <c r="J3" s="5" t="s">
        <v>55</v>
      </c>
      <c r="K3" s="5" t="s">
        <v>56</v>
      </c>
      <c r="L3" s="5" t="s">
        <v>54</v>
      </c>
      <c r="M3" s="5" t="s">
        <v>48</v>
      </c>
    </row>
    <row r="4" spans="1:13" s="11" customFormat="1" ht="30">
      <c r="A4" s="7">
        <v>1</v>
      </c>
      <c r="B4" s="8" t="s">
        <v>1</v>
      </c>
      <c r="C4" s="8" t="s">
        <v>23</v>
      </c>
      <c r="D4" s="9" t="s">
        <v>45</v>
      </c>
      <c r="E4" s="8" t="s">
        <v>35</v>
      </c>
      <c r="F4" s="8" t="s">
        <v>2</v>
      </c>
      <c r="G4" s="8">
        <v>1</v>
      </c>
      <c r="H4" s="10">
        <v>72</v>
      </c>
      <c r="I4" s="10">
        <f t="shared" ref="I4:I15" si="0">G4*2</f>
        <v>2</v>
      </c>
      <c r="J4" s="10">
        <f t="shared" ref="J4:J15" si="1">G4*10</f>
        <v>10</v>
      </c>
      <c r="K4" s="10">
        <v>50</v>
      </c>
      <c r="L4" s="10">
        <f t="shared" ref="L4:L15" si="2">G4*H4+I4+J4+K4</f>
        <v>134</v>
      </c>
      <c r="M4" s="10" t="str">
        <f>VLOOKUP(C4,[1]Consignment!$F$3:$G$15,2,FALSE)</f>
        <v>MOSQUITO SWATTER</v>
      </c>
    </row>
    <row r="5" spans="1:13" s="11" customFormat="1" ht="15" customHeight="1">
      <c r="A5" s="7">
        <f>A4+1</f>
        <v>2</v>
      </c>
      <c r="B5" s="8" t="s">
        <v>11</v>
      </c>
      <c r="C5" s="8" t="s">
        <v>29</v>
      </c>
      <c r="D5" s="9" t="s">
        <v>45</v>
      </c>
      <c r="E5" s="8" t="s">
        <v>39</v>
      </c>
      <c r="F5" s="8" t="s">
        <v>12</v>
      </c>
      <c r="G5" s="8">
        <v>13</v>
      </c>
      <c r="H5" s="10">
        <v>100</v>
      </c>
      <c r="I5" s="10">
        <f t="shared" si="0"/>
        <v>26</v>
      </c>
      <c r="J5" s="10">
        <f t="shared" si="1"/>
        <v>130</v>
      </c>
      <c r="K5" s="10">
        <v>50</v>
      </c>
      <c r="L5" s="10">
        <f t="shared" si="2"/>
        <v>1506</v>
      </c>
      <c r="M5" s="12" t="s">
        <v>52</v>
      </c>
    </row>
    <row r="6" spans="1:13" s="11" customFormat="1" ht="15" customHeight="1">
      <c r="A6" s="7">
        <f t="shared" ref="A6:A15" si="3">A5+1</f>
        <v>3</v>
      </c>
      <c r="B6" s="8" t="s">
        <v>8</v>
      </c>
      <c r="C6" s="8" t="s">
        <v>27</v>
      </c>
      <c r="D6" s="9" t="s">
        <v>45</v>
      </c>
      <c r="E6" s="8" t="s">
        <v>38</v>
      </c>
      <c r="F6" s="8" t="s">
        <v>9</v>
      </c>
      <c r="G6" s="8">
        <v>15</v>
      </c>
      <c r="H6" s="10">
        <v>170</v>
      </c>
      <c r="I6" s="10">
        <f t="shared" si="0"/>
        <v>30</v>
      </c>
      <c r="J6" s="10">
        <f t="shared" si="1"/>
        <v>150</v>
      </c>
      <c r="K6" s="10">
        <v>50</v>
      </c>
      <c r="L6" s="10">
        <f t="shared" si="2"/>
        <v>2780</v>
      </c>
      <c r="M6" s="10" t="str">
        <f>VLOOKUP(C6,[1]Consignment!$F$3:$G$15,2,FALSE)</f>
        <v>WIPER</v>
      </c>
    </row>
    <row r="7" spans="1:13" s="11" customFormat="1" ht="15" customHeight="1">
      <c r="A7" s="7">
        <f t="shared" si="3"/>
        <v>4</v>
      </c>
      <c r="B7" s="8" t="s">
        <v>13</v>
      </c>
      <c r="C7" s="8" t="s">
        <v>30</v>
      </c>
      <c r="D7" s="9" t="s">
        <v>45</v>
      </c>
      <c r="E7" s="8" t="s">
        <v>35</v>
      </c>
      <c r="F7" s="8" t="s">
        <v>14</v>
      </c>
      <c r="G7" s="8">
        <v>10</v>
      </c>
      <c r="H7" s="10">
        <v>180</v>
      </c>
      <c r="I7" s="10">
        <f t="shared" si="0"/>
        <v>20</v>
      </c>
      <c r="J7" s="10">
        <f t="shared" si="1"/>
        <v>100</v>
      </c>
      <c r="K7" s="10">
        <v>50</v>
      </c>
      <c r="L7" s="10">
        <f t="shared" si="2"/>
        <v>1970</v>
      </c>
      <c r="M7" s="12" t="s">
        <v>52</v>
      </c>
    </row>
    <row r="8" spans="1:13" s="11" customFormat="1" ht="15" customHeight="1">
      <c r="A8" s="7">
        <f t="shared" si="3"/>
        <v>5</v>
      </c>
      <c r="B8" s="8" t="s">
        <v>15</v>
      </c>
      <c r="C8" s="8" t="s">
        <v>31</v>
      </c>
      <c r="D8" s="9" t="s">
        <v>45</v>
      </c>
      <c r="E8" s="8" t="s">
        <v>39</v>
      </c>
      <c r="F8" s="8" t="s">
        <v>16</v>
      </c>
      <c r="G8" s="8">
        <v>4</v>
      </c>
      <c r="H8" s="10">
        <v>110</v>
      </c>
      <c r="I8" s="10">
        <f t="shared" si="0"/>
        <v>8</v>
      </c>
      <c r="J8" s="10">
        <f t="shared" si="1"/>
        <v>40</v>
      </c>
      <c r="K8" s="10">
        <v>50</v>
      </c>
      <c r="L8" s="10">
        <f t="shared" si="2"/>
        <v>538</v>
      </c>
      <c r="M8" s="12" t="s">
        <v>52</v>
      </c>
    </row>
    <row r="9" spans="1:13" s="11" customFormat="1" ht="15" customHeight="1">
      <c r="A9" s="7">
        <f t="shared" si="3"/>
        <v>6</v>
      </c>
      <c r="B9" s="8" t="s">
        <v>15</v>
      </c>
      <c r="C9" s="8" t="s">
        <v>33</v>
      </c>
      <c r="D9" s="9" t="s">
        <v>45</v>
      </c>
      <c r="E9" s="8" t="s">
        <v>38</v>
      </c>
      <c r="F9" s="8" t="s">
        <v>18</v>
      </c>
      <c r="G9" s="8">
        <v>20</v>
      </c>
      <c r="H9" s="10">
        <v>200</v>
      </c>
      <c r="I9" s="10">
        <f t="shared" si="0"/>
        <v>40</v>
      </c>
      <c r="J9" s="10">
        <f t="shared" si="1"/>
        <v>200</v>
      </c>
      <c r="K9" s="10">
        <v>50</v>
      </c>
      <c r="L9" s="10">
        <f t="shared" si="2"/>
        <v>4290</v>
      </c>
      <c r="M9" s="12" t="s">
        <v>52</v>
      </c>
    </row>
    <row r="10" spans="1:13" s="11" customFormat="1" ht="15" customHeight="1">
      <c r="A10" s="7">
        <f t="shared" si="3"/>
        <v>7</v>
      </c>
      <c r="B10" s="8" t="s">
        <v>5</v>
      </c>
      <c r="C10" s="8" t="s">
        <v>25</v>
      </c>
      <c r="D10" s="9" t="s">
        <v>45</v>
      </c>
      <c r="E10" s="8" t="s">
        <v>37</v>
      </c>
      <c r="F10" s="8" t="s">
        <v>6</v>
      </c>
      <c r="G10" s="8">
        <v>6</v>
      </c>
      <c r="H10" s="10">
        <v>120</v>
      </c>
      <c r="I10" s="10">
        <f t="shared" si="0"/>
        <v>12</v>
      </c>
      <c r="J10" s="10">
        <f t="shared" si="1"/>
        <v>60</v>
      </c>
      <c r="K10" s="10">
        <v>50</v>
      </c>
      <c r="L10" s="10">
        <f t="shared" si="2"/>
        <v>842</v>
      </c>
      <c r="M10" s="12" t="s">
        <v>51</v>
      </c>
    </row>
    <row r="11" spans="1:13" s="11" customFormat="1" ht="30">
      <c r="A11" s="7">
        <f t="shared" si="3"/>
        <v>8</v>
      </c>
      <c r="B11" s="8" t="s">
        <v>3</v>
      </c>
      <c r="C11" s="8" t="s">
        <v>26</v>
      </c>
      <c r="D11" s="9" t="s">
        <v>45</v>
      </c>
      <c r="E11" s="8" t="s">
        <v>35</v>
      </c>
      <c r="F11" s="8" t="s">
        <v>7</v>
      </c>
      <c r="G11" s="8">
        <v>1</v>
      </c>
      <c r="H11" s="10">
        <v>72</v>
      </c>
      <c r="I11" s="10">
        <f t="shared" si="0"/>
        <v>2</v>
      </c>
      <c r="J11" s="10">
        <f t="shared" si="1"/>
        <v>10</v>
      </c>
      <c r="K11" s="10">
        <v>50</v>
      </c>
      <c r="L11" s="10">
        <f t="shared" si="2"/>
        <v>134</v>
      </c>
      <c r="M11" s="10" t="str">
        <f>VLOOKUP(C11,[1]Consignment!$F$3:$G$15,2,FALSE)</f>
        <v>MOSQUITO SWATTER</v>
      </c>
    </row>
    <row r="12" spans="1:13" s="11" customFormat="1" ht="15" customHeight="1">
      <c r="A12" s="7">
        <f t="shared" si="3"/>
        <v>9</v>
      </c>
      <c r="B12" s="8" t="s">
        <v>3</v>
      </c>
      <c r="C12" s="8" t="s">
        <v>24</v>
      </c>
      <c r="D12" s="9" t="s">
        <v>45</v>
      </c>
      <c r="E12" s="8" t="s">
        <v>36</v>
      </c>
      <c r="F12" s="8" t="s">
        <v>4</v>
      </c>
      <c r="G12" s="8">
        <v>2</v>
      </c>
      <c r="H12" s="10">
        <v>170</v>
      </c>
      <c r="I12" s="10">
        <f t="shared" si="0"/>
        <v>4</v>
      </c>
      <c r="J12" s="10">
        <f t="shared" si="1"/>
        <v>20</v>
      </c>
      <c r="K12" s="10">
        <v>50</v>
      </c>
      <c r="L12" s="10">
        <f t="shared" si="2"/>
        <v>414</v>
      </c>
      <c r="M12" s="10" t="str">
        <f>VLOOKUP(C12,[1]Consignment!$F$3:$G$15,2,FALSE)</f>
        <v>SPOON</v>
      </c>
    </row>
    <row r="13" spans="1:13" s="11" customFormat="1" ht="30">
      <c r="A13" s="7">
        <f t="shared" si="3"/>
        <v>10</v>
      </c>
      <c r="B13" s="8" t="s">
        <v>3</v>
      </c>
      <c r="C13" s="8" t="s">
        <v>28</v>
      </c>
      <c r="D13" s="9" t="s">
        <v>45</v>
      </c>
      <c r="E13" s="8" t="s">
        <v>35</v>
      </c>
      <c r="F13" s="8" t="s">
        <v>10</v>
      </c>
      <c r="G13" s="8">
        <v>2</v>
      </c>
      <c r="H13" s="10">
        <v>72</v>
      </c>
      <c r="I13" s="10">
        <f t="shared" si="0"/>
        <v>4</v>
      </c>
      <c r="J13" s="10">
        <f t="shared" si="1"/>
        <v>20</v>
      </c>
      <c r="K13" s="10">
        <v>50</v>
      </c>
      <c r="L13" s="10">
        <f t="shared" si="2"/>
        <v>218</v>
      </c>
      <c r="M13" s="10" t="str">
        <f>VLOOKUP(C13,[1]Consignment!$F$3:$G$15,2,FALSE)</f>
        <v>MOSQUITO SWATTER</v>
      </c>
    </row>
    <row r="14" spans="1:13" s="11" customFormat="1">
      <c r="A14" s="7">
        <f t="shared" si="3"/>
        <v>11</v>
      </c>
      <c r="B14" s="8" t="s">
        <v>3</v>
      </c>
      <c r="C14" s="8" t="s">
        <v>32</v>
      </c>
      <c r="D14" s="9" t="s">
        <v>45</v>
      </c>
      <c r="E14" s="8" t="s">
        <v>40</v>
      </c>
      <c r="F14" s="8" t="s">
        <v>17</v>
      </c>
      <c r="G14" s="8">
        <v>10</v>
      </c>
      <c r="H14" s="10">
        <v>150</v>
      </c>
      <c r="I14" s="10">
        <f t="shared" si="0"/>
        <v>20</v>
      </c>
      <c r="J14" s="10">
        <f t="shared" si="1"/>
        <v>100</v>
      </c>
      <c r="K14" s="10">
        <v>50</v>
      </c>
      <c r="L14" s="10">
        <f t="shared" si="2"/>
        <v>1670</v>
      </c>
      <c r="M14" s="12" t="s">
        <v>52</v>
      </c>
    </row>
    <row r="15" spans="1:13" s="11" customFormat="1" ht="15" customHeight="1">
      <c r="A15" s="7">
        <f t="shared" si="3"/>
        <v>12</v>
      </c>
      <c r="B15" s="8" t="s">
        <v>19</v>
      </c>
      <c r="C15" s="8" t="s">
        <v>34</v>
      </c>
      <c r="D15" s="9" t="s">
        <v>45</v>
      </c>
      <c r="E15" s="8" t="s">
        <v>40</v>
      </c>
      <c r="F15" s="8" t="s">
        <v>20</v>
      </c>
      <c r="G15" s="8">
        <v>8</v>
      </c>
      <c r="H15" s="10">
        <v>150</v>
      </c>
      <c r="I15" s="10">
        <f t="shared" si="0"/>
        <v>16</v>
      </c>
      <c r="J15" s="10">
        <f t="shared" si="1"/>
        <v>80</v>
      </c>
      <c r="K15" s="10">
        <v>50</v>
      </c>
      <c r="L15" s="10">
        <f t="shared" si="2"/>
        <v>1346</v>
      </c>
      <c r="M15" s="12" t="s">
        <v>52</v>
      </c>
    </row>
    <row r="16" spans="1:13" s="17" customFormat="1" ht="15" customHeight="1">
      <c r="A16" s="18" t="s">
        <v>59</v>
      </c>
      <c r="B16" s="18"/>
      <c r="C16" s="18"/>
      <c r="D16" s="18"/>
      <c r="E16" s="18"/>
      <c r="F16" s="18"/>
      <c r="G16" s="19"/>
      <c r="H16" s="19"/>
      <c r="I16" s="19"/>
      <c r="J16" s="19"/>
      <c r="K16" s="19"/>
      <c r="L16" s="16">
        <f>SUM(L4:L15)</f>
        <v>15842</v>
      </c>
    </row>
    <row r="17" spans="1:12" s="3" customFormat="1" ht="37.5" customHeight="1">
      <c r="A17" s="20" t="s">
        <v>22</v>
      </c>
      <c r="B17" s="21"/>
      <c r="C17" s="21"/>
      <c r="D17" s="21"/>
      <c r="E17" s="21"/>
      <c r="F17" s="21"/>
      <c r="G17" s="22"/>
      <c r="H17" s="22"/>
      <c r="I17" s="22"/>
      <c r="J17" s="22"/>
      <c r="K17" s="22"/>
      <c r="L17" s="23"/>
    </row>
    <row r="18" spans="1:12" s="3" customFormat="1" ht="30" customHeight="1" thickBot="1">
      <c r="A18" s="24" t="s">
        <v>21</v>
      </c>
      <c r="B18" s="24"/>
      <c r="C18" s="24"/>
      <c r="D18" s="24"/>
      <c r="E18" s="24"/>
      <c r="F18" s="24"/>
      <c r="G18" s="25"/>
      <c r="H18" s="26"/>
      <c r="I18" s="26"/>
      <c r="J18" s="26"/>
      <c r="K18" s="26"/>
      <c r="L18" s="26"/>
    </row>
    <row r="19" spans="1:12" s="13" customFormat="1" ht="15" customHeight="1" thickBot="1">
      <c r="G19" s="15">
        <f>SUM(G4:G15)</f>
        <v>92</v>
      </c>
      <c r="H19" s="14"/>
      <c r="I19" s="14"/>
      <c r="J19" s="14"/>
      <c r="K19" s="14"/>
      <c r="L19" s="14"/>
    </row>
  </sheetData>
  <sortState ref="B4:M18">
    <sortCondition ref="B4:B18"/>
    <sortCondition ref="C4:C18"/>
  </sortState>
  <mergeCells count="7">
    <mergeCell ref="A16:K16"/>
    <mergeCell ref="A17:L17"/>
    <mergeCell ref="A18:L18"/>
    <mergeCell ref="H1:L1"/>
    <mergeCell ref="H2:L2"/>
    <mergeCell ref="A1:G1"/>
    <mergeCell ref="A2:G2"/>
  </mergeCells>
  <conditionalFormatting sqref="C1:C1048576">
    <cfRule type="duplicateValues" dxfId="0" priority="1"/>
  </conditionalFormatting>
  <pageMargins left="0.23622047244094491" right="0.11811023622047245" top="0.82677165354330717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2024-05-27T06:30:05Z</cp:lastPrinted>
  <dcterms:created xsi:type="dcterms:W3CDTF">2024-05-17T07:02:36Z</dcterms:created>
  <dcterms:modified xsi:type="dcterms:W3CDTF">2024-05-27T06:30:06Z</dcterms:modified>
</cp:coreProperties>
</file>