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Invoice!$H$1:$H$17</definedName>
  </definedNames>
  <calcPr calcId="124519"/>
</workbook>
</file>

<file path=xl/calcChain.xml><?xml version="1.0" encoding="utf-8"?>
<calcChain xmlns="http://schemas.openxmlformats.org/spreadsheetml/2006/main">
  <c r="M15" i="1"/>
  <c r="H18"/>
  <c r="G18"/>
  <c r="M11"/>
  <c r="K8"/>
  <c r="K5"/>
  <c r="J11"/>
  <c r="J12"/>
  <c r="M12" s="1"/>
  <c r="J13"/>
  <c r="J14"/>
  <c r="J5"/>
  <c r="J6"/>
  <c r="M6" s="1"/>
  <c r="J7"/>
  <c r="M7" s="1"/>
  <c r="J8"/>
  <c r="J9"/>
  <c r="M9" s="1"/>
  <c r="J10"/>
  <c r="J4"/>
  <c r="I5"/>
  <c r="M5" s="1"/>
  <c r="I8"/>
  <c r="M8" s="1"/>
  <c r="I10"/>
  <c r="M10" s="1"/>
  <c r="I13"/>
  <c r="M13" s="1"/>
  <c r="I14"/>
  <c r="M14" s="1"/>
  <c r="I4"/>
  <c r="M4" s="1"/>
</calcChain>
</file>

<file path=xl/sharedStrings.xml><?xml version="1.0" encoding="utf-8"?>
<sst xmlns="http://schemas.openxmlformats.org/spreadsheetml/2006/main" count="74" uniqueCount="53">
  <si>
    <t>INVOICE
ATC LOGISTICS,,8984191006
GST No:21CHVPB1842D2ZQ</t>
  </si>
  <si>
    <t>DD</t>
  </si>
  <si>
    <t>18/2/2025</t>
  </si>
  <si>
    <t>17694</t>
  </si>
  <si>
    <t>20/2/2025</t>
  </si>
  <si>
    <t>17970</t>
  </si>
  <si>
    <t>23/2/2025</t>
  </si>
  <si>
    <t>982</t>
  </si>
  <si>
    <t>17/2/2025</t>
  </si>
  <si>
    <t>17961</t>
  </si>
  <si>
    <t>17955</t>
  </si>
  <si>
    <t>01/2/2025</t>
  </si>
  <si>
    <t>17873</t>
  </si>
  <si>
    <t>28/2/2025</t>
  </si>
  <si>
    <t>18039</t>
  </si>
  <si>
    <t>17829</t>
  </si>
  <si>
    <t>17831</t>
  </si>
  <si>
    <t>17868</t>
  </si>
  <si>
    <t>18037</t>
  </si>
  <si>
    <t>Thanking you for your business.
ATC LOGISTICS</t>
  </si>
  <si>
    <t>BARIPADA</t>
  </si>
  <si>
    <t>MUNIGUDA</t>
  </si>
  <si>
    <t>BALIMELA</t>
  </si>
  <si>
    <t>JHARSUGUDA</t>
  </si>
  <si>
    <t>KORAPUT</t>
  </si>
  <si>
    <t>CTC</t>
  </si>
  <si>
    <t>DO/0534</t>
  </si>
  <si>
    <t>CH/07420</t>
  </si>
  <si>
    <t>CH/07452</t>
  </si>
  <si>
    <t>CH/07378</t>
  </si>
  <si>
    <t>CH/07390</t>
  </si>
  <si>
    <t>CH/07169</t>
  </si>
  <si>
    <t>CH/07601</t>
  </si>
  <si>
    <t>CH/07160</t>
  </si>
  <si>
    <t>CH/07166</t>
  </si>
  <si>
    <t>CH/07167</t>
  </si>
  <si>
    <t>CH/07602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</si>
  <si>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</si>
  <si>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</si>
  <si>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</si>
  <si>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</si>
  <si>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</si>
  <si>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</si>
  <si>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</si>
  <si>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</si>
  <si>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</si>
  <si>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</si>
  <si>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LR</t>
  </si>
  <si>
    <t>AMOUNT</t>
  </si>
  <si>
    <t xml:space="preserve">KOKUYO CAMLIN LTD
Address: Sector - 11, CDA, 3-C/1358,CUTTACK,9337010717
GST No:21AAACC1647E1ZD
</t>
  </si>
  <si>
    <t>(RUPEES SEVEN THOUSAND FIVE HUNDRED SEVENTY EIGHT ONLY)</t>
  </si>
  <si>
    <t>Kindly, verify &amp; confirm within 7 days, else GST will be filed by 20th MARCH, 2025. 
GST to be paid by Consignor under Reverse Charge Mechanism(RCM) as per GST.</t>
  </si>
  <si>
    <t xml:space="preserve">Bill Date:28/02/2025
Bill NO : 4876
Total Amount:13312.00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</si>
</sst>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7</xdr:col>
      <xdr:colOff>400050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10" width="5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5" width="10.5703125" style="1" customWidth="1"/>
    <col min="16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5"/>
      <c r="I1" s="20" t="s">
        <v>0</v>
      </c>
      <c r="J1" s="20"/>
      <c r="K1" s="20"/>
      <c r="L1" s="20"/>
      <c r="M1" s="20"/>
    </row>
    <row r="2" spans="1:13" ht="63" customHeight="1">
      <c r="A2" s="13" t="s">
        <v>49</v>
      </c>
      <c r="B2" s="14"/>
      <c r="C2" s="14"/>
      <c r="D2" s="14"/>
      <c r="E2" s="14"/>
      <c r="F2" s="14"/>
      <c r="G2" s="14"/>
      <c r="H2" s="15"/>
      <c r="I2" s="20" t="s">
        <v>52</v>
      </c>
      <c r="J2" s="20"/>
      <c r="K2" s="20"/>
      <c r="L2" s="20"/>
      <c r="M2" s="20"/>
    </row>
    <row r="3" spans="1:13" s="3" customFormat="1">
      <c r="A3" s="6" t="s">
        <v>37</v>
      </c>
      <c r="B3" s="6" t="s">
        <v>38</v>
      </c>
      <c r="C3" s="6" t="s">
        <v>39</v>
      </c>
      <c r="D3" s="6" t="s">
        <v>40</v>
      </c>
      <c r="E3" s="6" t="s">
        <v>41</v>
      </c>
      <c r="F3" s="6" t="s">
        <v>42</v>
      </c>
      <c r="G3" s="6" t="s">
        <v>43</v>
      </c>
      <c r="H3" s="6" t="s">
        <v>44</v>
      </c>
      <c r="I3" s="10" t="s">
        <v>45</v>
      </c>
      <c r="J3" s="10" t="s">
        <v>46</v>
      </c>
      <c r="K3" s="10" t="s">
        <v>1</v>
      </c>
      <c r="L3" s="10" t="s">
        <v>47</v>
      </c>
      <c r="M3" s="8" t="s">
        <v>48</v>
      </c>
    </row>
    <row r="4" spans="1:13">
      <c r="A4" s="4">
        <v>1</v>
      </c>
      <c r="B4" s="4" t="s">
        <v>11</v>
      </c>
      <c r="C4" s="4" t="s">
        <v>31</v>
      </c>
      <c r="D4" s="4" t="s">
        <v>12</v>
      </c>
      <c r="E4" s="9" t="s">
        <v>25</v>
      </c>
      <c r="F4" s="4" t="s">
        <v>23</v>
      </c>
      <c r="G4" s="4">
        <v>5</v>
      </c>
      <c r="H4" s="4">
        <v>65</v>
      </c>
      <c r="I4" s="7">
        <f>VLOOKUP(F4,'[1]KOKUYO CAMLIN LTD'!$C$7:$E$23,3,FALSE)</f>
        <v>2.04</v>
      </c>
      <c r="J4" s="7">
        <f>G4*1</f>
        <v>5</v>
      </c>
      <c r="K4" s="7">
        <v>0</v>
      </c>
      <c r="L4" s="7">
        <v>25</v>
      </c>
      <c r="M4" s="7">
        <f>H4*I4+J4+K4+L4</f>
        <v>162.6</v>
      </c>
    </row>
    <row r="5" spans="1:13">
      <c r="A5" s="4">
        <v>2</v>
      </c>
      <c r="B5" s="4" t="s">
        <v>11</v>
      </c>
      <c r="C5" s="4" t="s">
        <v>33</v>
      </c>
      <c r="D5" s="4" t="s">
        <v>15</v>
      </c>
      <c r="E5" s="9" t="s">
        <v>25</v>
      </c>
      <c r="F5" s="4" t="s">
        <v>22</v>
      </c>
      <c r="G5" s="4">
        <v>7</v>
      </c>
      <c r="H5" s="4">
        <v>129</v>
      </c>
      <c r="I5" s="7">
        <f>VLOOKUP(F5,'[1]KOKUYO CAMLIN LTD'!$C$7:$E$23,3,FALSE)</f>
        <v>4.5</v>
      </c>
      <c r="J5" s="7">
        <f t="shared" ref="J5:J14" si="0">G5*1</f>
        <v>7</v>
      </c>
      <c r="K5" s="7">
        <f>G5*5</f>
        <v>35</v>
      </c>
      <c r="L5" s="7">
        <v>25</v>
      </c>
      <c r="M5" s="7">
        <f t="shared" ref="M5:M14" si="1">H5*I5+J5+K5+L5</f>
        <v>647.5</v>
      </c>
    </row>
    <row r="6" spans="1:13">
      <c r="A6" s="4">
        <v>3</v>
      </c>
      <c r="B6" s="4" t="s">
        <v>11</v>
      </c>
      <c r="C6" s="4" t="s">
        <v>34</v>
      </c>
      <c r="D6" s="4" t="s">
        <v>16</v>
      </c>
      <c r="E6" s="9" t="s">
        <v>25</v>
      </c>
      <c r="F6" s="4" t="s">
        <v>20</v>
      </c>
      <c r="G6" s="4">
        <v>12</v>
      </c>
      <c r="H6" s="4"/>
      <c r="I6" s="7">
        <v>24</v>
      </c>
      <c r="J6" s="7">
        <f t="shared" si="0"/>
        <v>12</v>
      </c>
      <c r="K6" s="7">
        <v>0</v>
      </c>
      <c r="L6" s="7">
        <v>25</v>
      </c>
      <c r="M6" s="7">
        <f>G6*I6+J6+K6+L6</f>
        <v>325</v>
      </c>
    </row>
    <row r="7" spans="1:13">
      <c r="A7" s="4">
        <v>4</v>
      </c>
      <c r="B7" s="4" t="s">
        <v>11</v>
      </c>
      <c r="C7" s="4" t="s">
        <v>35</v>
      </c>
      <c r="D7" s="4" t="s">
        <v>17</v>
      </c>
      <c r="E7" s="9" t="s">
        <v>25</v>
      </c>
      <c r="F7" s="4" t="s">
        <v>20</v>
      </c>
      <c r="G7" s="4">
        <v>5</v>
      </c>
      <c r="H7" s="4"/>
      <c r="I7" s="7">
        <v>24</v>
      </c>
      <c r="J7" s="7">
        <f t="shared" si="0"/>
        <v>5</v>
      </c>
      <c r="K7" s="7">
        <v>0</v>
      </c>
      <c r="L7" s="7">
        <v>25</v>
      </c>
      <c r="M7" s="7">
        <f>G7*I7+J7+K7+L7</f>
        <v>150</v>
      </c>
    </row>
    <row r="8" spans="1:13">
      <c r="A8" s="4">
        <v>5</v>
      </c>
      <c r="B8" s="4" t="s">
        <v>8</v>
      </c>
      <c r="C8" s="4" t="s">
        <v>29</v>
      </c>
      <c r="D8" s="4" t="s">
        <v>9</v>
      </c>
      <c r="E8" s="9" t="s">
        <v>25</v>
      </c>
      <c r="F8" s="4" t="s">
        <v>22</v>
      </c>
      <c r="G8" s="4">
        <v>15</v>
      </c>
      <c r="H8" s="4">
        <v>260</v>
      </c>
      <c r="I8" s="7">
        <f>VLOOKUP(F8,'[1]KOKUYO CAMLIN LTD'!$C$7:$E$23,3,FALSE)</f>
        <v>4.5</v>
      </c>
      <c r="J8" s="7">
        <f t="shared" si="0"/>
        <v>15</v>
      </c>
      <c r="K8" s="7">
        <f>G8*5</f>
        <v>75</v>
      </c>
      <c r="L8" s="7">
        <v>25</v>
      </c>
      <c r="M8" s="7">
        <f t="shared" si="1"/>
        <v>1285</v>
      </c>
    </row>
    <row r="9" spans="1:13">
      <c r="A9" s="4">
        <v>6</v>
      </c>
      <c r="B9" s="4" t="s">
        <v>2</v>
      </c>
      <c r="C9" s="4" t="s">
        <v>27</v>
      </c>
      <c r="D9" s="4" t="s">
        <v>3</v>
      </c>
      <c r="E9" s="9" t="s">
        <v>25</v>
      </c>
      <c r="F9" s="4" t="s">
        <v>20</v>
      </c>
      <c r="G9" s="4">
        <v>19</v>
      </c>
      <c r="H9" s="4"/>
      <c r="I9" s="7">
        <v>24</v>
      </c>
      <c r="J9" s="7">
        <f t="shared" si="0"/>
        <v>19</v>
      </c>
      <c r="K9" s="7">
        <v>0</v>
      </c>
      <c r="L9" s="7">
        <v>25</v>
      </c>
      <c r="M9" s="7">
        <f>G9*I9+J9+K9+L9</f>
        <v>500</v>
      </c>
    </row>
    <row r="10" spans="1:13">
      <c r="A10" s="4">
        <v>7</v>
      </c>
      <c r="B10" s="4" t="s">
        <v>2</v>
      </c>
      <c r="C10" s="4" t="s">
        <v>30</v>
      </c>
      <c r="D10" s="4" t="s">
        <v>10</v>
      </c>
      <c r="E10" s="9" t="s">
        <v>25</v>
      </c>
      <c r="F10" s="4" t="s">
        <v>23</v>
      </c>
      <c r="G10" s="4">
        <v>19</v>
      </c>
      <c r="H10" s="4">
        <v>320</v>
      </c>
      <c r="I10" s="7">
        <f>VLOOKUP(F10,'[1]KOKUYO CAMLIN LTD'!$C$7:$E$23,3,FALSE)</f>
        <v>2.04</v>
      </c>
      <c r="J10" s="7">
        <f t="shared" si="0"/>
        <v>19</v>
      </c>
      <c r="K10" s="7">
        <v>0</v>
      </c>
      <c r="L10" s="7">
        <v>25</v>
      </c>
      <c r="M10" s="7">
        <f t="shared" si="1"/>
        <v>696.8</v>
      </c>
    </row>
    <row r="11" spans="1:13">
      <c r="A11" s="4">
        <v>8</v>
      </c>
      <c r="B11" s="4" t="s">
        <v>4</v>
      </c>
      <c r="C11" s="4" t="s">
        <v>28</v>
      </c>
      <c r="D11" s="4" t="s">
        <v>5</v>
      </c>
      <c r="E11" s="9" t="s">
        <v>25</v>
      </c>
      <c r="F11" s="4" t="s">
        <v>21</v>
      </c>
      <c r="G11" s="4">
        <v>44</v>
      </c>
      <c r="H11" s="4">
        <v>924</v>
      </c>
      <c r="I11" s="21">
        <v>3.5</v>
      </c>
      <c r="J11" s="7">
        <f t="shared" si="0"/>
        <v>44</v>
      </c>
      <c r="K11" s="7">
        <v>2500</v>
      </c>
      <c r="L11" s="7">
        <v>25</v>
      </c>
      <c r="M11" s="7">
        <f t="shared" si="1"/>
        <v>5803</v>
      </c>
    </row>
    <row r="12" spans="1:13">
      <c r="A12" s="4">
        <v>9</v>
      </c>
      <c r="B12" s="4" t="s">
        <v>6</v>
      </c>
      <c r="C12" s="4" t="s">
        <v>26</v>
      </c>
      <c r="D12" s="4" t="s">
        <v>7</v>
      </c>
      <c r="E12" s="9" t="s">
        <v>25</v>
      </c>
      <c r="F12" s="4" t="s">
        <v>20</v>
      </c>
      <c r="G12" s="4">
        <v>86</v>
      </c>
      <c r="H12" s="4"/>
      <c r="I12" s="7">
        <v>24</v>
      </c>
      <c r="J12" s="7">
        <f t="shared" si="0"/>
        <v>86</v>
      </c>
      <c r="K12" s="7">
        <v>0</v>
      </c>
      <c r="L12" s="7">
        <v>25</v>
      </c>
      <c r="M12" s="7">
        <f>G12*I12+J12+K12+L12</f>
        <v>2175</v>
      </c>
    </row>
    <row r="13" spans="1:13">
      <c r="A13" s="4">
        <v>10</v>
      </c>
      <c r="B13" s="4" t="s">
        <v>13</v>
      </c>
      <c r="C13" s="4" t="s">
        <v>32</v>
      </c>
      <c r="D13" s="4" t="s">
        <v>14</v>
      </c>
      <c r="E13" s="9" t="s">
        <v>25</v>
      </c>
      <c r="F13" s="4" t="s">
        <v>24</v>
      </c>
      <c r="G13" s="4">
        <v>13</v>
      </c>
      <c r="H13" s="4">
        <v>215</v>
      </c>
      <c r="I13" s="7">
        <f>VLOOKUP(F13,'[1]KOKUYO CAMLIN LTD'!$C$7:$E$23,3,FALSE)</f>
        <v>3.4</v>
      </c>
      <c r="J13" s="7">
        <f t="shared" si="0"/>
        <v>13</v>
      </c>
      <c r="K13" s="7">
        <v>0</v>
      </c>
      <c r="L13" s="7">
        <v>25</v>
      </c>
      <c r="M13" s="7">
        <f t="shared" si="1"/>
        <v>769</v>
      </c>
    </row>
    <row r="14" spans="1:13">
      <c r="A14" s="4">
        <v>11</v>
      </c>
      <c r="B14" s="4" t="s">
        <v>13</v>
      </c>
      <c r="C14" s="4" t="s">
        <v>36</v>
      </c>
      <c r="D14" s="4" t="s">
        <v>18</v>
      </c>
      <c r="E14" s="9" t="s">
        <v>25</v>
      </c>
      <c r="F14" s="4" t="s">
        <v>23</v>
      </c>
      <c r="G14" s="4">
        <v>22</v>
      </c>
      <c r="H14" s="4">
        <v>368</v>
      </c>
      <c r="I14" s="7">
        <f>VLOOKUP(F14,'[1]KOKUYO CAMLIN LTD'!$C$7:$E$23,3,FALSE)</f>
        <v>2.04</v>
      </c>
      <c r="J14" s="7">
        <f t="shared" si="0"/>
        <v>22</v>
      </c>
      <c r="K14" s="7">
        <v>0</v>
      </c>
      <c r="L14" s="7">
        <v>25</v>
      </c>
      <c r="M14" s="7">
        <f t="shared" si="1"/>
        <v>797.72</v>
      </c>
    </row>
    <row r="15" spans="1:13" s="3" customFormat="1">
      <c r="A15" s="16" t="s">
        <v>50</v>
      </c>
      <c r="B15" s="17"/>
      <c r="C15" s="17"/>
      <c r="D15" s="17"/>
      <c r="E15" s="17"/>
      <c r="F15" s="17"/>
      <c r="G15" s="17"/>
      <c r="H15" s="17"/>
      <c r="I15" s="18"/>
      <c r="J15" s="18"/>
      <c r="K15" s="18"/>
      <c r="L15" s="19"/>
      <c r="M15" s="8">
        <f>ROUND(SUM(M4:M14),0)</f>
        <v>13312</v>
      </c>
    </row>
    <row r="16" spans="1:13" s="3" customFormat="1" ht="30" customHeight="1">
      <c r="A16" s="11" t="s">
        <v>51</v>
      </c>
      <c r="B16" s="11"/>
      <c r="C16" s="11"/>
      <c r="D16" s="11"/>
      <c r="E16" s="11"/>
      <c r="F16" s="11"/>
      <c r="G16" s="11"/>
      <c r="H16" s="11"/>
      <c r="I16" s="12"/>
      <c r="J16" s="12"/>
      <c r="K16" s="12"/>
      <c r="L16" s="12"/>
      <c r="M16" s="12"/>
    </row>
    <row r="17" spans="1:13" s="3" customFormat="1" ht="30" customHeight="1">
      <c r="A17" s="11" t="s">
        <v>19</v>
      </c>
      <c r="B17" s="11"/>
      <c r="C17" s="11"/>
      <c r="D17" s="11"/>
      <c r="E17" s="11"/>
      <c r="F17" s="11"/>
      <c r="G17" s="11"/>
      <c r="H17" s="11"/>
      <c r="I17" s="12"/>
      <c r="J17" s="12"/>
      <c r="K17" s="12"/>
      <c r="L17" s="12"/>
      <c r="M17" s="12"/>
    </row>
    <row r="18" spans="1:13">
      <c r="G18" s="5">
        <f>SUM(G4:G14)</f>
        <v>247</v>
      </c>
      <c r="H18" s="5">
        <f>SUM(H4:H14)</f>
        <v>2281</v>
      </c>
    </row>
  </sheetData>
  <sortState ref="B4:I14">
    <sortCondition ref="B4"/>
  </sortState>
  <mergeCells count="7">
    <mergeCell ref="A16:M16"/>
    <mergeCell ref="A17:M17"/>
    <mergeCell ref="A1:H1"/>
    <mergeCell ref="A2:H2"/>
    <mergeCell ref="A15:L15"/>
    <mergeCell ref="I1:M1"/>
    <mergeCell ref="I2:M2"/>
  </mergeCells>
  <conditionalFormatting sqref="C3:C1048576">
    <cfRule type="duplicateValues" dxfId="8" priority="5"/>
  </conditionalFormatting>
  <conditionalFormatting sqref="C3">
    <cfRule type="duplicateValues" dxfId="7" priority="4"/>
  </conditionalFormatting>
  <conditionalFormatting sqref="C3">
    <cfRule type="duplicateValues" dxfId="6" priority="2"/>
    <cfRule type="duplicateValues" dxfId="5" priority="3"/>
  </conditionalFormatting>
  <conditionalFormatting sqref="C1:C1048576">
    <cfRule type="duplicateValues" dxfId="0" priority="1"/>
  </conditionalFormatting>
  <pageMargins left="0.3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2025-03-12T11:41:24Z</cp:lastPrinted>
  <dcterms:created xsi:type="dcterms:W3CDTF">2025-03-05T07:37:03Z</dcterms:created>
  <dcterms:modified xsi:type="dcterms:W3CDTF">2025-03-12T11:41:25Z</dcterms:modified>
</cp:coreProperties>
</file>