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8" i="1"/>
  <c r="G21"/>
  <c r="I6"/>
  <c r="I7"/>
  <c r="I8"/>
  <c r="I9"/>
  <c r="I10"/>
  <c r="I11"/>
  <c r="I12"/>
  <c r="I13"/>
  <c r="I14"/>
  <c r="I15"/>
  <c r="I16"/>
  <c r="I17"/>
  <c r="H6"/>
  <c r="K6" s="1"/>
  <c r="H7"/>
  <c r="K7" s="1"/>
  <c r="H8"/>
  <c r="K8" s="1"/>
  <c r="H9"/>
  <c r="K9" s="1"/>
  <c r="H10"/>
  <c r="K10" s="1"/>
  <c r="H11"/>
  <c r="H12"/>
  <c r="K12" s="1"/>
  <c r="H13"/>
  <c r="K13" s="1"/>
  <c r="H14"/>
  <c r="K14" s="1"/>
  <c r="H15"/>
  <c r="K15" s="1"/>
  <c r="H16"/>
  <c r="K16" s="1"/>
  <c r="H17"/>
  <c r="K17" s="1"/>
  <c r="I5"/>
  <c r="H5"/>
  <c r="K5" s="1"/>
  <c r="I4"/>
  <c r="H4"/>
  <c r="K4" s="1"/>
  <c r="K11" l="1"/>
</calcChain>
</file>

<file path=xl/sharedStrings.xml><?xml version="1.0" encoding="utf-8"?>
<sst xmlns="http://schemas.openxmlformats.org/spreadsheetml/2006/main" count="87" uniqueCount="62">
  <si>
    <t>02/9/2025</t>
  </si>
  <si>
    <t>19509</t>
  </si>
  <si>
    <t>19483</t>
  </si>
  <si>
    <t>9493</t>
  </si>
  <si>
    <t>248</t>
  </si>
  <si>
    <t>12/9/2025</t>
  </si>
  <si>
    <t>563</t>
  </si>
  <si>
    <t>9576</t>
  </si>
  <si>
    <t>20/9/2025</t>
  </si>
  <si>
    <t>9603</t>
  </si>
  <si>
    <t>26/9/2025</t>
  </si>
  <si>
    <t>19633</t>
  </si>
  <si>
    <t>27/9/2025</t>
  </si>
  <si>
    <t>9644</t>
  </si>
  <si>
    <t>28/9/2025</t>
  </si>
  <si>
    <t>654</t>
  </si>
  <si>
    <t>29/9/2025</t>
  </si>
  <si>
    <t>9678</t>
  </si>
  <si>
    <t>24/9/2025</t>
  </si>
  <si>
    <t>19630</t>
  </si>
  <si>
    <t>19636</t>
  </si>
  <si>
    <t>19673</t>
  </si>
  <si>
    <t>SL</t>
  </si>
  <si>
    <t>DATE</t>
  </si>
  <si>
    <t>LR NO</t>
  </si>
  <si>
    <t>INV NO</t>
  </si>
  <si>
    <t>FROM</t>
  </si>
  <si>
    <t>TO</t>
  </si>
  <si>
    <t>CASE</t>
  </si>
  <si>
    <t>DO/08349</t>
  </si>
  <si>
    <t>DO/08354</t>
  </si>
  <si>
    <t>DO/08357</t>
  </si>
  <si>
    <t>DO/08367</t>
  </si>
  <si>
    <t>DO/09006</t>
  </si>
  <si>
    <t>DO/09119</t>
  </si>
  <si>
    <t>DO/09505</t>
  </si>
  <si>
    <t>DO/09798</t>
  </si>
  <si>
    <t>DO/09907</t>
  </si>
  <si>
    <t>DO/09932</t>
  </si>
  <si>
    <t>DO/09992</t>
  </si>
  <si>
    <t>MA/06552</t>
  </si>
  <si>
    <t>MA/06639</t>
  </si>
  <si>
    <t>MA/06745</t>
  </si>
  <si>
    <t>PURI</t>
  </si>
  <si>
    <t>KENDRAPARA</t>
  </si>
  <si>
    <t>NAYAGARH</t>
  </si>
  <si>
    <t>JAJPUR ROAD</t>
  </si>
  <si>
    <t>SALIPUR</t>
  </si>
  <si>
    <t>JATNI</t>
  </si>
  <si>
    <t>KEONJHAR</t>
  </si>
  <si>
    <t>RAIRANGPUR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</si>
  <si>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</si>
  <si>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</si>
  <si>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</si>
  <si>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</si>
  <si>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</si>
  <si>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</si>
  <si>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
KOKUYO CAMLIN LIMITED
Address:SECTOR -11 Plot No 11-3-C/1358  CDA, CUTTACK -P,S , BIDANASAI 753014 ODISHA,9437769733
GST No:21AAACC1647E1ZD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</si>
  <si>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</si>
  <si>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</si>
  <si>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FOUR THOUSAND EIGHT HUNDRED FIFTY FOUR ONLY)</t>
  </si>
  <si>
    <t>Bill Date : 30/09/2025
Bill NO : 17349
Total Amount : 4854.00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</si>
</sst>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95250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590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0"/>
      <c r="B1" s="11"/>
      <c r="C1" s="11"/>
      <c r="D1" s="11"/>
      <c r="E1" s="11"/>
      <c r="F1" s="11"/>
      <c r="G1" s="12"/>
      <c r="H1" s="13" t="s">
        <v>56</v>
      </c>
      <c r="I1" s="13"/>
      <c r="J1" s="13"/>
      <c r="K1" s="13"/>
    </row>
    <row r="2" spans="1:11" s="5" customFormat="1" ht="76.5" customHeight="1">
      <c r="A2" s="14" t="s">
        <v>57</v>
      </c>
      <c r="B2" s="15"/>
      <c r="C2" s="15"/>
      <c r="D2" s="15"/>
      <c r="E2" s="15"/>
      <c r="F2" s="15"/>
      <c r="G2" s="16"/>
      <c r="H2" s="13" t="s">
        <v>61</v>
      </c>
      <c r="I2" s="13"/>
      <c r="J2" s="13"/>
      <c r="K2" s="13"/>
    </row>
    <row r="3" spans="1:11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52</v>
      </c>
      <c r="I3" s="3" t="s">
        <v>53</v>
      </c>
      <c r="J3" s="3" t="s">
        <v>54</v>
      </c>
      <c r="K3" s="3" t="s">
        <v>55</v>
      </c>
    </row>
    <row r="4" spans="1:11">
      <c r="A4" s="2">
        <v>1</v>
      </c>
      <c r="B4" s="2" t="s">
        <v>0</v>
      </c>
      <c r="C4" s="2" t="s">
        <v>29</v>
      </c>
      <c r="D4" s="2" t="s">
        <v>1</v>
      </c>
      <c r="E4" s="2" t="s">
        <v>51</v>
      </c>
      <c r="F4" s="2" t="s">
        <v>43</v>
      </c>
      <c r="G4" s="2">
        <v>3</v>
      </c>
      <c r="H4" s="4">
        <f>VLOOKUP(F4,[1]MEGHA!$C$5:$D$162,2,FALSE)</f>
        <v>33.6</v>
      </c>
      <c r="I4" s="4">
        <f>VLOOKUP(F4,[1]MEGHA!$C$5:$E$162,3,FALSE)</f>
        <v>0</v>
      </c>
      <c r="J4" s="4">
        <v>20</v>
      </c>
      <c r="K4" s="4">
        <f>G4*H4+I4+J4</f>
        <v>120.80000000000001</v>
      </c>
    </row>
    <row r="5" spans="1:11">
      <c r="A5" s="2">
        <v>2</v>
      </c>
      <c r="B5" s="2" t="s">
        <v>0</v>
      </c>
      <c r="C5" s="2" t="s">
        <v>30</v>
      </c>
      <c r="D5" s="2" t="s">
        <v>2</v>
      </c>
      <c r="E5" s="2" t="s">
        <v>51</v>
      </c>
      <c r="F5" s="2" t="s">
        <v>43</v>
      </c>
      <c r="G5" s="2">
        <v>9</v>
      </c>
      <c r="H5" s="4">
        <f>VLOOKUP(F5,[1]MEGHA!$C$5:$D$162,2,FALSE)</f>
        <v>33.6</v>
      </c>
      <c r="I5" s="4">
        <f>VLOOKUP(F5,[1]MEGHA!$C$5:$E$162,3,FALSE)</f>
        <v>0</v>
      </c>
      <c r="J5" s="4">
        <v>20</v>
      </c>
      <c r="K5" s="4">
        <f t="shared" ref="K5:K17" si="0">G5*H5+I5+J5</f>
        <v>322.40000000000003</v>
      </c>
    </row>
    <row r="6" spans="1:11">
      <c r="A6" s="2">
        <v>3</v>
      </c>
      <c r="B6" s="2" t="s">
        <v>0</v>
      </c>
      <c r="C6" s="2" t="s">
        <v>31</v>
      </c>
      <c r="D6" s="2" t="s">
        <v>3</v>
      </c>
      <c r="E6" s="2" t="s">
        <v>51</v>
      </c>
      <c r="F6" s="2" t="s">
        <v>44</v>
      </c>
      <c r="G6" s="2">
        <v>23</v>
      </c>
      <c r="H6" s="4">
        <f>VLOOKUP(F6,[1]MEGHA!$C$5:$D$162,2,FALSE)</f>
        <v>30</v>
      </c>
      <c r="I6" s="4">
        <f>VLOOKUP(F6,[1]MEGHA!$C$5:$E$162,3,FALSE)</f>
        <v>0</v>
      </c>
      <c r="J6" s="4">
        <v>20</v>
      </c>
      <c r="K6" s="4">
        <f t="shared" si="0"/>
        <v>710</v>
      </c>
    </row>
    <row r="7" spans="1:11">
      <c r="A7" s="2">
        <v>4</v>
      </c>
      <c r="B7" s="2" t="s">
        <v>0</v>
      </c>
      <c r="C7" s="2" t="s">
        <v>32</v>
      </c>
      <c r="D7" s="2" t="s">
        <v>4</v>
      </c>
      <c r="E7" s="2" t="s">
        <v>51</v>
      </c>
      <c r="F7" s="2" t="s">
        <v>45</v>
      </c>
      <c r="G7" s="2">
        <v>2</v>
      </c>
      <c r="H7" s="4">
        <f>VLOOKUP(F7,[1]MEGHA!$C$5:$D$162,2,FALSE)</f>
        <v>36</v>
      </c>
      <c r="I7" s="4">
        <f>VLOOKUP(F7,[1]MEGHA!$C$5:$E$162,3,FALSE)</f>
        <v>0</v>
      </c>
      <c r="J7" s="4">
        <v>20</v>
      </c>
      <c r="K7" s="4">
        <f t="shared" si="0"/>
        <v>92</v>
      </c>
    </row>
    <row r="8" spans="1:11">
      <c r="A8" s="2">
        <v>5</v>
      </c>
      <c r="B8" s="2" t="s">
        <v>5</v>
      </c>
      <c r="C8" s="2" t="s">
        <v>33</v>
      </c>
      <c r="D8" s="2" t="s">
        <v>6</v>
      </c>
      <c r="E8" s="2" t="s">
        <v>51</v>
      </c>
      <c r="F8" s="2" t="s">
        <v>46</v>
      </c>
      <c r="G8" s="2">
        <v>7</v>
      </c>
      <c r="H8" s="4">
        <f>VLOOKUP(F8,[1]MEGHA!$C$5:$D$162,2,FALSE)</f>
        <v>30</v>
      </c>
      <c r="I8" s="4">
        <f>VLOOKUP(F8,[1]MEGHA!$C$5:$E$162,3,FALSE)</f>
        <v>0</v>
      </c>
      <c r="J8" s="4">
        <v>20</v>
      </c>
      <c r="K8" s="4">
        <f t="shared" si="0"/>
        <v>230</v>
      </c>
    </row>
    <row r="9" spans="1:11">
      <c r="A9" s="2">
        <v>6</v>
      </c>
      <c r="B9" s="2" t="s">
        <v>5</v>
      </c>
      <c r="C9" s="2" t="s">
        <v>34</v>
      </c>
      <c r="D9" s="2" t="s">
        <v>7</v>
      </c>
      <c r="E9" s="2" t="s">
        <v>51</v>
      </c>
      <c r="F9" s="2" t="s">
        <v>47</v>
      </c>
      <c r="G9" s="2">
        <v>4</v>
      </c>
      <c r="H9" s="4">
        <f>VLOOKUP(F9,[1]MEGHA!$C$5:$D$162,2,FALSE)</f>
        <v>30</v>
      </c>
      <c r="I9" s="4">
        <f>VLOOKUP(F9,[1]MEGHA!$C$5:$E$162,3,FALSE)</f>
        <v>0</v>
      </c>
      <c r="J9" s="4">
        <v>20</v>
      </c>
      <c r="K9" s="4">
        <f t="shared" si="0"/>
        <v>140</v>
      </c>
    </row>
    <row r="10" spans="1:11">
      <c r="A10" s="2">
        <v>7</v>
      </c>
      <c r="B10" s="2" t="s">
        <v>8</v>
      </c>
      <c r="C10" s="2" t="s">
        <v>35</v>
      </c>
      <c r="D10" s="2" t="s">
        <v>9</v>
      </c>
      <c r="E10" s="2" t="s">
        <v>51</v>
      </c>
      <c r="F10" s="2" t="s">
        <v>48</v>
      </c>
      <c r="G10" s="2">
        <v>4</v>
      </c>
      <c r="H10" s="4">
        <f>VLOOKUP(F10,[1]MEGHA!$C$5:$D$162,2,FALSE)</f>
        <v>30</v>
      </c>
      <c r="I10" s="4">
        <f>VLOOKUP(F10,[1]MEGHA!$C$5:$E$162,3,FALSE)</f>
        <v>0</v>
      </c>
      <c r="J10" s="4">
        <v>20</v>
      </c>
      <c r="K10" s="4">
        <f t="shared" si="0"/>
        <v>140</v>
      </c>
    </row>
    <row r="11" spans="1:11">
      <c r="A11" s="2">
        <v>8</v>
      </c>
      <c r="B11" s="2" t="s">
        <v>18</v>
      </c>
      <c r="C11" s="2" t="s">
        <v>40</v>
      </c>
      <c r="D11" s="2" t="s">
        <v>19</v>
      </c>
      <c r="E11" s="2" t="s">
        <v>51</v>
      </c>
      <c r="F11" s="2" t="s">
        <v>49</v>
      </c>
      <c r="G11" s="2">
        <v>7</v>
      </c>
      <c r="H11" s="4">
        <f>VLOOKUP(F11,[1]MEGHA!$C$5:$D$162,2,FALSE)</f>
        <v>43.2</v>
      </c>
      <c r="I11" s="4">
        <f>VLOOKUP(F11,[1]MEGHA!$C$5:$E$162,3,FALSE)</f>
        <v>0</v>
      </c>
      <c r="J11" s="4">
        <v>20</v>
      </c>
      <c r="K11" s="4">
        <f t="shared" si="0"/>
        <v>322.40000000000003</v>
      </c>
    </row>
    <row r="12" spans="1:11">
      <c r="A12" s="2">
        <v>9</v>
      </c>
      <c r="B12" s="2" t="s">
        <v>10</v>
      </c>
      <c r="C12" s="2" t="s">
        <v>36</v>
      </c>
      <c r="D12" s="2" t="s">
        <v>11</v>
      </c>
      <c r="E12" s="2" t="s">
        <v>51</v>
      </c>
      <c r="F12" s="2" t="s">
        <v>44</v>
      </c>
      <c r="G12" s="2">
        <v>3</v>
      </c>
      <c r="H12" s="4">
        <f>VLOOKUP(F12,[1]MEGHA!$C$5:$D$162,2,FALSE)</f>
        <v>30</v>
      </c>
      <c r="I12" s="4">
        <f>VLOOKUP(F12,[1]MEGHA!$C$5:$E$162,3,FALSE)</f>
        <v>0</v>
      </c>
      <c r="J12" s="4">
        <v>20</v>
      </c>
      <c r="K12" s="4">
        <f t="shared" si="0"/>
        <v>110</v>
      </c>
    </row>
    <row r="13" spans="1:11">
      <c r="A13" s="2">
        <v>10</v>
      </c>
      <c r="B13" s="2" t="s">
        <v>10</v>
      </c>
      <c r="C13" s="2" t="s">
        <v>41</v>
      </c>
      <c r="D13" s="2" t="s">
        <v>20</v>
      </c>
      <c r="E13" s="2" t="s">
        <v>51</v>
      </c>
      <c r="F13" s="2" t="s">
        <v>49</v>
      </c>
      <c r="G13" s="2">
        <v>28</v>
      </c>
      <c r="H13" s="4">
        <f>VLOOKUP(F13,[1]MEGHA!$C$5:$D$162,2,FALSE)</f>
        <v>43.2</v>
      </c>
      <c r="I13" s="4">
        <f>VLOOKUP(F13,[1]MEGHA!$C$5:$E$162,3,FALSE)</f>
        <v>0</v>
      </c>
      <c r="J13" s="4">
        <v>20</v>
      </c>
      <c r="K13" s="4">
        <f t="shared" si="0"/>
        <v>1229.6000000000001</v>
      </c>
    </row>
    <row r="14" spans="1:11">
      <c r="A14" s="2">
        <v>11</v>
      </c>
      <c r="B14" s="2" t="s">
        <v>12</v>
      </c>
      <c r="C14" s="2" t="s">
        <v>37</v>
      </c>
      <c r="D14" s="2" t="s">
        <v>13</v>
      </c>
      <c r="E14" s="2" t="s">
        <v>51</v>
      </c>
      <c r="F14" s="2" t="s">
        <v>48</v>
      </c>
      <c r="G14" s="2">
        <v>5</v>
      </c>
      <c r="H14" s="4">
        <f>VLOOKUP(F14,[1]MEGHA!$C$5:$D$162,2,FALSE)</f>
        <v>30</v>
      </c>
      <c r="I14" s="4">
        <f>VLOOKUP(F14,[1]MEGHA!$C$5:$E$162,3,FALSE)</f>
        <v>0</v>
      </c>
      <c r="J14" s="4">
        <v>20</v>
      </c>
      <c r="K14" s="4">
        <f t="shared" si="0"/>
        <v>170</v>
      </c>
    </row>
    <row r="15" spans="1:11">
      <c r="A15" s="2">
        <v>12</v>
      </c>
      <c r="B15" s="2" t="s">
        <v>14</v>
      </c>
      <c r="C15" s="2" t="s">
        <v>38</v>
      </c>
      <c r="D15" s="2" t="s">
        <v>15</v>
      </c>
      <c r="E15" s="2" t="s">
        <v>51</v>
      </c>
      <c r="F15" s="2" t="s">
        <v>43</v>
      </c>
      <c r="G15" s="2">
        <v>12</v>
      </c>
      <c r="H15" s="4">
        <f>VLOOKUP(F15,[1]MEGHA!$C$5:$D$162,2,FALSE)</f>
        <v>33.6</v>
      </c>
      <c r="I15" s="4">
        <f>VLOOKUP(F15,[1]MEGHA!$C$5:$E$162,3,FALSE)</f>
        <v>0</v>
      </c>
      <c r="J15" s="4">
        <v>20</v>
      </c>
      <c r="K15" s="4">
        <f t="shared" si="0"/>
        <v>423.20000000000005</v>
      </c>
    </row>
    <row r="16" spans="1:11">
      <c r="A16" s="2">
        <v>13</v>
      </c>
      <c r="B16" s="2" t="s">
        <v>16</v>
      </c>
      <c r="C16" s="2" t="s">
        <v>39</v>
      </c>
      <c r="D16" s="2" t="s">
        <v>17</v>
      </c>
      <c r="E16" s="2" t="s">
        <v>51</v>
      </c>
      <c r="F16" s="2" t="s">
        <v>43</v>
      </c>
      <c r="G16" s="2">
        <v>15</v>
      </c>
      <c r="H16" s="4">
        <f>VLOOKUP(F16,[1]MEGHA!$C$5:$D$162,2,FALSE)</f>
        <v>33.6</v>
      </c>
      <c r="I16" s="4">
        <f>VLOOKUP(F16,[1]MEGHA!$C$5:$E$162,3,FALSE)</f>
        <v>0</v>
      </c>
      <c r="J16" s="4">
        <v>20</v>
      </c>
      <c r="K16" s="4">
        <f t="shared" si="0"/>
        <v>524</v>
      </c>
    </row>
    <row r="17" spans="1:11">
      <c r="A17" s="2">
        <v>14</v>
      </c>
      <c r="B17" s="2" t="s">
        <v>16</v>
      </c>
      <c r="C17" s="2" t="s">
        <v>42</v>
      </c>
      <c r="D17" s="2" t="s">
        <v>21</v>
      </c>
      <c r="E17" s="2" t="s">
        <v>51</v>
      </c>
      <c r="F17" s="2" t="s">
        <v>50</v>
      </c>
      <c r="G17" s="2">
        <v>5</v>
      </c>
      <c r="H17" s="4">
        <f>VLOOKUP(F17,[1]MEGHA!$C$5:$D$162,2,FALSE)</f>
        <v>60</v>
      </c>
      <c r="I17" s="4">
        <f>VLOOKUP(F17,[1]MEGHA!$C$5:$E$162,3,FALSE)</f>
        <v>0</v>
      </c>
      <c r="J17" s="4">
        <v>20</v>
      </c>
      <c r="K17" s="4">
        <f t="shared" si="0"/>
        <v>320</v>
      </c>
    </row>
    <row r="18" spans="1:11" s="7" customFormat="1">
      <c r="A18" s="17" t="s">
        <v>60</v>
      </c>
      <c r="B18" s="18"/>
      <c r="C18" s="18"/>
      <c r="D18" s="18"/>
      <c r="E18" s="18"/>
      <c r="F18" s="18"/>
      <c r="G18" s="18"/>
      <c r="H18" s="19"/>
      <c r="I18" s="19"/>
      <c r="J18" s="20"/>
      <c r="K18" s="6">
        <f>ROUND(SUM(K4:K17),0)</f>
        <v>4854</v>
      </c>
    </row>
    <row r="19" spans="1:11" s="7" customFormat="1" ht="30" customHeight="1">
      <c r="A19" s="8" t="s">
        <v>58</v>
      </c>
      <c r="B19" s="8"/>
      <c r="C19" s="8"/>
      <c r="D19" s="8"/>
      <c r="E19" s="8"/>
      <c r="F19" s="8"/>
      <c r="G19" s="8"/>
      <c r="H19" s="9"/>
      <c r="I19" s="9"/>
      <c r="J19" s="9"/>
      <c r="K19" s="9"/>
    </row>
    <row r="20" spans="1:11" s="7" customFormat="1" ht="30" customHeight="1">
      <c r="A20" s="8" t="s">
        <v>59</v>
      </c>
      <c r="B20" s="8"/>
      <c r="C20" s="8"/>
      <c r="D20" s="8"/>
      <c r="E20" s="8"/>
      <c r="F20" s="8"/>
      <c r="G20" s="8"/>
      <c r="H20" s="9"/>
      <c r="I20" s="9"/>
      <c r="J20" s="9"/>
      <c r="K20" s="9"/>
    </row>
    <row r="21" spans="1:11">
      <c r="G21" s="3">
        <f>SUM(G4:G17)</f>
        <v>127</v>
      </c>
    </row>
  </sheetData>
  <sortState ref="B2:G15">
    <sortCondition ref="B1"/>
  </sortState>
  <mergeCells count="7">
    <mergeCell ref="A20:K20"/>
    <mergeCell ref="A1:G1"/>
    <mergeCell ref="H1:K1"/>
    <mergeCell ref="A2:G2"/>
    <mergeCell ref="H2:K2"/>
    <mergeCell ref="A18:J18"/>
    <mergeCell ref="A19:K19"/>
  </mergeCells>
  <conditionalFormatting sqref="C1:C2">
    <cfRule type="duplicateValues" dxfId="2" priority="3"/>
  </conditionalFormatting>
  <conditionalFormatting sqref="C18:C20">
    <cfRule type="duplicateValues" dxfId="1" priority="2"/>
  </conditionalFormatting>
  <conditionalFormatting sqref="C18:C2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2025-10-16T03:54:53Z</cp:lastPrinted>
  <dcterms:created xsi:type="dcterms:W3CDTF">2025-10-14T06:33:00Z</dcterms:created>
  <dcterms:modified xsi:type="dcterms:W3CDTF">2025-10-16T03:56:14Z</dcterms:modified>
</cp:coreProperties>
</file>