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K29" i="1" l="1"/>
  <c r="J29" i="1"/>
  <c r="K28" i="1"/>
  <c r="J28" i="1"/>
  <c r="K27" i="1"/>
  <c r="J27" i="1"/>
  <c r="K26" i="1"/>
  <c r="N26" i="1" s="1"/>
  <c r="J26" i="1"/>
  <c r="K25" i="1"/>
  <c r="J25" i="1"/>
  <c r="K24" i="1"/>
  <c r="J24" i="1"/>
  <c r="K23" i="1"/>
  <c r="N23" i="1" s="1"/>
  <c r="J23" i="1"/>
  <c r="K22" i="1"/>
  <c r="J22" i="1"/>
  <c r="K21" i="1"/>
  <c r="J21" i="1"/>
  <c r="K20" i="1"/>
  <c r="J20" i="1"/>
  <c r="K19" i="1"/>
  <c r="J19" i="1"/>
  <c r="L18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N11" i="1" s="1"/>
  <c r="J11" i="1"/>
  <c r="K10" i="1"/>
  <c r="J10" i="1"/>
  <c r="K9" i="1"/>
  <c r="J9" i="1"/>
  <c r="K8" i="1"/>
  <c r="J8" i="1"/>
  <c r="N8" i="1" s="1"/>
  <c r="K7" i="1"/>
  <c r="J7" i="1"/>
  <c r="K6" i="1"/>
  <c r="J6" i="1"/>
  <c r="N6" i="1" s="1"/>
  <c r="K5" i="1"/>
  <c r="J5" i="1"/>
  <c r="K4" i="1"/>
  <c r="J4" i="1"/>
  <c r="N4" i="1" s="1"/>
  <c r="N18" i="1" l="1"/>
  <c r="N9" i="1"/>
  <c r="N13" i="1"/>
  <c r="N15" i="1"/>
  <c r="N17" i="1"/>
  <c r="N19" i="1"/>
  <c r="N14" i="1"/>
  <c r="N20" i="1"/>
  <c r="N22" i="1"/>
  <c r="N24" i="1"/>
  <c r="N28" i="1"/>
  <c r="N10" i="1"/>
  <c r="N29" i="1"/>
  <c r="N5" i="1"/>
  <c r="N7" i="1"/>
  <c r="N12" i="1"/>
  <c r="N16" i="1"/>
  <c r="N21" i="1"/>
  <c r="N25" i="1"/>
  <c r="N27" i="1"/>
  <c r="N30" i="1" l="1"/>
</calcChain>
</file>

<file path=xl/sharedStrings.xml><?xml version="1.0" encoding="utf-8"?>
<sst xmlns="http://schemas.openxmlformats.org/spreadsheetml/2006/main" count="123" uniqueCount="79">
  <si>
    <t>INVOICE
ATC LOGISTICS,,8984191006
GST No:21CHVPB1842D2ZQ</t>
  </si>
  <si>
    <t>KOKUYO CAMLIN LTD
Address: Sector - 11, CDA, 3-C/1358,CUTTACK,9337010717
GST No:21AAACC1647E1ZD
C &amp; F Name:</t>
  </si>
  <si>
    <t>PG/CH/10640/21-22</t>
  </si>
  <si>
    <t>PG/CH/10642/21-22</t>
  </si>
  <si>
    <t>10516</t>
  </si>
  <si>
    <t>PG/CH/10641/21-22</t>
  </si>
  <si>
    <t>10527</t>
  </si>
  <si>
    <t>PG/CH/10757/21-22</t>
  </si>
  <si>
    <t>10539</t>
  </si>
  <si>
    <t>PG/CH/10893/21-22</t>
  </si>
  <si>
    <t>10555</t>
  </si>
  <si>
    <t>PG/CH/11024/21-22</t>
  </si>
  <si>
    <t>10578</t>
  </si>
  <si>
    <t>PG/CH/11082/21-22</t>
  </si>
  <si>
    <t>10601</t>
  </si>
  <si>
    <t>PG/CH/11168/21-22</t>
  </si>
  <si>
    <t>10617</t>
  </si>
  <si>
    <t>PG/CH/11165/21-22</t>
  </si>
  <si>
    <t>10615</t>
  </si>
  <si>
    <t>PG/JAA/04800/21-22</t>
  </si>
  <si>
    <t>643</t>
  </si>
  <si>
    <t>PG/CH/11275/21-22</t>
  </si>
  <si>
    <t>10644</t>
  </si>
  <si>
    <t>PG/CH/11274/21-22</t>
  </si>
  <si>
    <t>10647</t>
  </si>
  <si>
    <t>PG/CH/11282/21-22</t>
  </si>
  <si>
    <t>10657</t>
  </si>
  <si>
    <t>PG/CH/11347/21-22</t>
  </si>
  <si>
    <t>10665</t>
  </si>
  <si>
    <t>PG/CH/11412/21-22</t>
  </si>
  <si>
    <t>10673</t>
  </si>
  <si>
    <t>PG/CH/11409/21-22</t>
  </si>
  <si>
    <t>10672</t>
  </si>
  <si>
    <t>PG/CH/11553/21-22</t>
  </si>
  <si>
    <t>10702</t>
  </si>
  <si>
    <t>PG/CH/11549/21-22</t>
  </si>
  <si>
    <t>10700/10701</t>
  </si>
  <si>
    <t>PG/CH/11548/21-22</t>
  </si>
  <si>
    <t>10706</t>
  </si>
  <si>
    <t>PG/CH/11547/21-22</t>
  </si>
  <si>
    <t>10704</t>
  </si>
  <si>
    <t>PG/CH/11609/21-22</t>
  </si>
  <si>
    <t>10725</t>
  </si>
  <si>
    <t>PG/CH/11636/21-22</t>
  </si>
  <si>
    <t>10730/10735</t>
  </si>
  <si>
    <t>PG/CH/11629/21-22</t>
  </si>
  <si>
    <t>10726</t>
  </si>
  <si>
    <t>PG/CH/11627/21-22</t>
  </si>
  <si>
    <t>10732</t>
  </si>
  <si>
    <t>PG/CH/11649/21-22</t>
  </si>
  <si>
    <t>10728</t>
  </si>
  <si>
    <t>PG/CH/11650/21-22</t>
  </si>
  <si>
    <t>10734</t>
  </si>
  <si>
    <t>Kindly, verify &amp; confirm within 7 days, else GST will be filed by 20th March, 2022. 
GST to be paid by Consignor under Reverse Charge Mechanism(RCM) as per GST.</t>
  </si>
  <si>
    <t>Thanking you for your business.
ATC LOGISTICS</t>
  </si>
  <si>
    <t>SL.</t>
  </si>
  <si>
    <t>DATE</t>
  </si>
  <si>
    <t>LR NO.</t>
  </si>
  <si>
    <t>INV.NO.</t>
  </si>
  <si>
    <t>DESTINATION</t>
  </si>
  <si>
    <t>CASE</t>
  </si>
  <si>
    <t>WEIGHT</t>
  </si>
  <si>
    <t>CASE RATE</t>
  </si>
  <si>
    <t>WEIGHT RATE</t>
  </si>
  <si>
    <t>HML</t>
  </si>
  <si>
    <t>DD.CH.</t>
  </si>
  <si>
    <t>LR CH.</t>
  </si>
  <si>
    <t>AMT.</t>
  </si>
  <si>
    <t>BERHAMPUR</t>
  </si>
  <si>
    <t>ROURKELA</t>
  </si>
  <si>
    <t>KORAPUT</t>
  </si>
  <si>
    <t>JHARSUGUDA</t>
  </si>
  <si>
    <t>BARIPADA</t>
  </si>
  <si>
    <t>BHAWANIPATNA</t>
  </si>
  <si>
    <t>BALIMELA</t>
  </si>
  <si>
    <t>(RUPEES EIGHTEEN THOUSAND EIGHT HUNDRED FORTY TWO ONLY)</t>
  </si>
  <si>
    <t>Bill Date: 03/03/2022
Bill #:Inv-5845/21-22
Total Amount: 18842.00
Bill Range:01/02/2022 to 03/03/2022</t>
  </si>
  <si>
    <t>FROM</t>
  </si>
  <si>
    <t>CTC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</si>
</sst>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b/>
      <sz val="11"/>
      <color indexed="8"/>
      <name val="Calibri"/>
      <family val="2"/>
      <scheme val="minor"/>
    </font>
    <font>
      <sz val="10"/>
      <color rgb="FF000000"/>
      <name val="Kinna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2" fontId="0" fillId="0" borderId="1" xfId="0" applyNumberFormat="1" applyBorder="1"/>
    <xf numFmtId="2" fontId="3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right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933450</xdr:colOff>
      <xdr:row>0</xdr:row>
      <xdr:rowOff>1095375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076700" cy="108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C%20QUOTATIO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7">
          <cell r="C7" t="str">
            <v>BALIMELA</v>
          </cell>
          <cell r="E7">
            <v>4.5</v>
          </cell>
          <cell r="F7">
            <v>5</v>
          </cell>
          <cell r="H7">
            <v>45</v>
          </cell>
          <cell r="K7">
            <v>4.5</v>
          </cell>
        </row>
        <row r="8">
          <cell r="C8" t="str">
            <v>BARAGARH</v>
          </cell>
          <cell r="E8">
            <v>1.7</v>
          </cell>
          <cell r="G8">
            <v>1</v>
          </cell>
          <cell r="H8">
            <v>25</v>
          </cell>
          <cell r="K8">
            <v>2.04</v>
          </cell>
        </row>
        <row r="9">
          <cell r="C9" t="str">
            <v>BARIPADA</v>
          </cell>
          <cell r="D9">
            <v>20</v>
          </cell>
          <cell r="G9">
            <v>1</v>
          </cell>
          <cell r="H9">
            <v>25</v>
          </cell>
          <cell r="J9">
            <v>24</v>
          </cell>
        </row>
        <row r="10">
          <cell r="C10" t="str">
            <v>BERHAMPUR</v>
          </cell>
          <cell r="E10">
            <v>1.2</v>
          </cell>
          <cell r="G10">
            <v>1</v>
          </cell>
          <cell r="H10">
            <v>25</v>
          </cell>
          <cell r="K10">
            <v>1.44</v>
          </cell>
        </row>
        <row r="11">
          <cell r="C11" t="str">
            <v>BHAWANIPATNA</v>
          </cell>
          <cell r="E11">
            <v>2.9</v>
          </cell>
          <cell r="G11">
            <v>1</v>
          </cell>
          <cell r="H11">
            <v>25</v>
          </cell>
          <cell r="K11">
            <v>3.48</v>
          </cell>
        </row>
        <row r="12">
          <cell r="C12" t="str">
            <v>BOLANGIR</v>
          </cell>
          <cell r="E12">
            <v>2.5</v>
          </cell>
          <cell r="G12">
            <v>1</v>
          </cell>
          <cell r="H12">
            <v>25</v>
          </cell>
          <cell r="K12">
            <v>3</v>
          </cell>
        </row>
        <row r="13">
          <cell r="C13" t="str">
            <v>JEYPORE</v>
          </cell>
          <cell r="E13">
            <v>3.1</v>
          </cell>
          <cell r="G13">
            <v>1</v>
          </cell>
          <cell r="H13">
            <v>25</v>
          </cell>
          <cell r="K13">
            <v>3.72</v>
          </cell>
        </row>
        <row r="14">
          <cell r="C14" t="str">
            <v>JHARSUGUDA</v>
          </cell>
          <cell r="E14">
            <v>1.7</v>
          </cell>
          <cell r="G14">
            <v>1</v>
          </cell>
          <cell r="H14">
            <v>25</v>
          </cell>
          <cell r="K14">
            <v>2.04</v>
          </cell>
        </row>
        <row r="15">
          <cell r="C15" t="str">
            <v>KORAPUT</v>
          </cell>
          <cell r="E15">
            <v>3.4</v>
          </cell>
          <cell r="G15">
            <v>1</v>
          </cell>
          <cell r="H15">
            <v>25</v>
          </cell>
          <cell r="K15">
            <v>3.4</v>
          </cell>
        </row>
        <row r="16">
          <cell r="C16" t="str">
            <v>KEONJHAR</v>
          </cell>
          <cell r="D16">
            <v>36</v>
          </cell>
          <cell r="J16">
            <v>43.2</v>
          </cell>
        </row>
        <row r="17">
          <cell r="C17" t="str">
            <v>MALKANGIRI</v>
          </cell>
          <cell r="E17">
            <v>4.5</v>
          </cell>
          <cell r="F17">
            <v>5</v>
          </cell>
          <cell r="H17">
            <v>45</v>
          </cell>
          <cell r="K17">
            <v>4.5</v>
          </cell>
        </row>
        <row r="18">
          <cell r="C18" t="str">
            <v>POLSAR</v>
          </cell>
          <cell r="K18">
            <v>1.44</v>
          </cell>
        </row>
        <row r="19">
          <cell r="C19" t="str">
            <v>PURI</v>
          </cell>
          <cell r="D19">
            <v>28</v>
          </cell>
          <cell r="J19">
            <v>33.6</v>
          </cell>
        </row>
        <row r="20">
          <cell r="C20" t="str">
            <v>RAYAGADA</v>
          </cell>
          <cell r="E20">
            <v>2.35</v>
          </cell>
          <cell r="G20">
            <v>1</v>
          </cell>
          <cell r="H20">
            <v>25</v>
          </cell>
          <cell r="K20">
            <v>2.82</v>
          </cell>
        </row>
        <row r="21">
          <cell r="C21" t="str">
            <v>RAIRANGPUR</v>
          </cell>
          <cell r="D21">
            <v>50</v>
          </cell>
          <cell r="J21">
            <v>60</v>
          </cell>
        </row>
        <row r="22">
          <cell r="C22" t="str">
            <v>ROURKELA</v>
          </cell>
          <cell r="E22">
            <v>1.5</v>
          </cell>
          <cell r="G22">
            <v>1</v>
          </cell>
          <cell r="H22">
            <v>25</v>
          </cell>
          <cell r="K22">
            <v>1.8</v>
          </cell>
        </row>
        <row r="23">
          <cell r="C23" t="str">
            <v>TITILAGARH</v>
          </cell>
          <cell r="E23">
            <v>2.9</v>
          </cell>
          <cell r="G23">
            <v>1</v>
          </cell>
          <cell r="H23">
            <v>25</v>
          </cell>
          <cell r="K23">
            <v>3.48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R4" sqref="R4"/>
    </sheetView>
  </sheetViews>
  <sheetFormatPr defaultRowHeight="15"/>
  <cols>
    <col min="1" max="1" width="4.42578125" style="1" customWidth="1"/>
    <col min="2" max="2" width="10.140625" style="1" bestFit="1" customWidth="1"/>
    <col min="3" max="3" width="18.7109375" style="1" bestFit="1" customWidth="1"/>
    <col min="4" max="5" width="7" style="1" customWidth="1"/>
    <col min="6" max="6" width="16" style="1" bestFit="1" customWidth="1"/>
    <col min="7" max="7" width="6" style="1" bestFit="1" customWidth="1"/>
    <col min="8" max="8" width="7.85546875" style="1" customWidth="1"/>
    <col min="9" max="9" width="5.5703125" style="1" bestFit="1" customWidth="1"/>
    <col min="10" max="10" width="7.28515625" style="1" customWidth="1"/>
    <col min="11" max="11" width="5.5703125" style="1" bestFit="1" customWidth="1"/>
    <col min="12" max="12" width="7.140625" style="1" bestFit="1" customWidth="1"/>
    <col min="13" max="13" width="6.42578125" style="1" bestFit="1" customWidth="1"/>
    <col min="14" max="14" width="8.5703125" style="2" bestFit="1" customWidth="1"/>
    <col min="15" max="15" width="9.140625" style="1" customWidth="1"/>
    <col min="16" max="16384" width="9.140625" style="1"/>
  </cols>
  <sheetData>
    <row r="1" spans="1:14" ht="90" customHeight="1">
      <c r="A1" s="21"/>
      <c r="B1" s="22"/>
      <c r="C1" s="22"/>
      <c r="D1" s="22"/>
      <c r="E1" s="22"/>
      <c r="F1" s="22"/>
      <c r="G1" s="22"/>
      <c r="H1" s="22"/>
      <c r="I1" s="22"/>
      <c r="J1" s="18" t="s">
        <v>0</v>
      </c>
      <c r="K1" s="19"/>
      <c r="L1" s="19"/>
      <c r="M1" s="19"/>
      <c r="N1" s="20"/>
    </row>
    <row r="2" spans="1:14" ht="90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8" t="s">
        <v>76</v>
      </c>
      <c r="K2" s="19"/>
      <c r="L2" s="19"/>
      <c r="M2" s="19"/>
      <c r="N2" s="20"/>
    </row>
    <row r="3" spans="1:14" s="3" customFormat="1" ht="30">
      <c r="A3" s="4" t="s">
        <v>55</v>
      </c>
      <c r="B3" s="5" t="s">
        <v>56</v>
      </c>
      <c r="C3" s="4" t="s">
        <v>57</v>
      </c>
      <c r="D3" s="4" t="s">
        <v>58</v>
      </c>
      <c r="E3" s="4" t="s">
        <v>77</v>
      </c>
      <c r="F3" s="4" t="s">
        <v>59</v>
      </c>
      <c r="G3" s="4" t="s">
        <v>60</v>
      </c>
      <c r="H3" s="4" t="s">
        <v>61</v>
      </c>
      <c r="I3" s="6" t="s">
        <v>62</v>
      </c>
      <c r="J3" s="6" t="s">
        <v>63</v>
      </c>
      <c r="K3" s="6" t="s">
        <v>64</v>
      </c>
      <c r="L3" s="6" t="s">
        <v>65</v>
      </c>
      <c r="M3" s="6" t="s">
        <v>66</v>
      </c>
      <c r="N3" s="6" t="s">
        <v>67</v>
      </c>
    </row>
    <row r="4" spans="1:14" s="3" customFormat="1">
      <c r="A4" s="7">
        <v>1</v>
      </c>
      <c r="B4" s="8">
        <v>44593</v>
      </c>
      <c r="C4" s="7" t="s">
        <v>2</v>
      </c>
      <c r="D4" s="9">
        <v>10521</v>
      </c>
      <c r="E4" s="9" t="s">
        <v>78</v>
      </c>
      <c r="F4" s="9" t="s">
        <v>68</v>
      </c>
      <c r="G4" s="10">
        <v>28</v>
      </c>
      <c r="H4" s="10">
        <v>510</v>
      </c>
      <c r="I4" s="11"/>
      <c r="J4" s="12">
        <f>VLOOKUP(F4,'[1]KOKUYO CAMLIN LTD'!$C$7:$K$23,9,FALSE)</f>
        <v>1.44</v>
      </c>
      <c r="K4" s="12">
        <f>G4*1</f>
        <v>28</v>
      </c>
      <c r="L4" s="12"/>
      <c r="M4" s="12">
        <v>25</v>
      </c>
      <c r="N4" s="12">
        <f>H4*J4+K4+M4</f>
        <v>787.4</v>
      </c>
    </row>
    <row r="5" spans="1:14" s="3" customFormat="1">
      <c r="A5" s="7">
        <v>2</v>
      </c>
      <c r="B5" s="8">
        <v>44593</v>
      </c>
      <c r="C5" s="7" t="s">
        <v>5</v>
      </c>
      <c r="D5" s="9" t="s">
        <v>6</v>
      </c>
      <c r="E5" s="9" t="s">
        <v>78</v>
      </c>
      <c r="F5" s="9" t="s">
        <v>69</v>
      </c>
      <c r="G5" s="10">
        <v>6</v>
      </c>
      <c r="H5" s="10">
        <v>110</v>
      </c>
      <c r="I5" s="11"/>
      <c r="J5" s="12">
        <f>VLOOKUP(F5,'[1]KOKUYO CAMLIN LTD'!$C$7:$K$23,9,FALSE)</f>
        <v>1.8</v>
      </c>
      <c r="K5" s="12">
        <f t="shared" ref="K5:K29" si="0">G5*1</f>
        <v>6</v>
      </c>
      <c r="L5" s="12"/>
      <c r="M5" s="12">
        <v>25</v>
      </c>
      <c r="N5" s="12">
        <f t="shared" ref="N5:N29" si="1">H5*J5+K5+M5</f>
        <v>229</v>
      </c>
    </row>
    <row r="6" spans="1:14" s="3" customFormat="1">
      <c r="A6" s="7">
        <v>3</v>
      </c>
      <c r="B6" s="8">
        <v>44593</v>
      </c>
      <c r="C6" s="7" t="s">
        <v>3</v>
      </c>
      <c r="D6" s="9" t="s">
        <v>4</v>
      </c>
      <c r="E6" s="9" t="s">
        <v>78</v>
      </c>
      <c r="F6" s="9" t="s">
        <v>70</v>
      </c>
      <c r="G6" s="10">
        <v>26</v>
      </c>
      <c r="H6" s="10">
        <v>477</v>
      </c>
      <c r="I6" s="11"/>
      <c r="J6" s="12">
        <f>VLOOKUP(F6,'[1]KOKUYO CAMLIN LTD'!$C$7:$K$23,9,FALSE)</f>
        <v>3.4</v>
      </c>
      <c r="K6" s="12">
        <f t="shared" si="0"/>
        <v>26</v>
      </c>
      <c r="L6" s="12"/>
      <c r="M6" s="12">
        <v>25</v>
      </c>
      <c r="N6" s="12">
        <f t="shared" si="1"/>
        <v>1672.8</v>
      </c>
    </row>
    <row r="7" spans="1:14" s="3" customFormat="1">
      <c r="A7" s="7">
        <v>4</v>
      </c>
      <c r="B7" s="8">
        <v>44595</v>
      </c>
      <c r="C7" s="7" t="s">
        <v>7</v>
      </c>
      <c r="D7" s="9" t="s">
        <v>8</v>
      </c>
      <c r="E7" s="9" t="s">
        <v>78</v>
      </c>
      <c r="F7" s="9" t="s">
        <v>71</v>
      </c>
      <c r="G7" s="10">
        <v>7</v>
      </c>
      <c r="H7" s="10">
        <v>113</v>
      </c>
      <c r="I7" s="11"/>
      <c r="J7" s="12">
        <f>VLOOKUP(F7,'[1]KOKUYO CAMLIN LTD'!$C$7:$K$23,9,FALSE)</f>
        <v>2.04</v>
      </c>
      <c r="K7" s="12">
        <f t="shared" si="0"/>
        <v>7</v>
      </c>
      <c r="L7" s="12"/>
      <c r="M7" s="12">
        <v>25</v>
      </c>
      <c r="N7" s="12">
        <f t="shared" si="1"/>
        <v>262.52</v>
      </c>
    </row>
    <row r="8" spans="1:14" s="3" customFormat="1">
      <c r="A8" s="7">
        <v>5</v>
      </c>
      <c r="B8" s="8">
        <v>44599</v>
      </c>
      <c r="C8" s="7" t="s">
        <v>9</v>
      </c>
      <c r="D8" s="9" t="s">
        <v>10</v>
      </c>
      <c r="E8" s="9" t="s">
        <v>78</v>
      </c>
      <c r="F8" s="9" t="s">
        <v>71</v>
      </c>
      <c r="G8" s="10">
        <v>12</v>
      </c>
      <c r="H8" s="10">
        <v>197</v>
      </c>
      <c r="I8" s="11"/>
      <c r="J8" s="12">
        <f>VLOOKUP(F8,'[1]KOKUYO CAMLIN LTD'!$C$7:$K$23,9,FALSE)</f>
        <v>2.04</v>
      </c>
      <c r="K8" s="12">
        <f t="shared" si="0"/>
        <v>12</v>
      </c>
      <c r="L8" s="12"/>
      <c r="M8" s="12">
        <v>25</v>
      </c>
      <c r="N8" s="12">
        <f t="shared" si="1"/>
        <v>438.88</v>
      </c>
    </row>
    <row r="9" spans="1:14" s="3" customFormat="1">
      <c r="A9" s="7">
        <v>6</v>
      </c>
      <c r="B9" s="8">
        <v>44603</v>
      </c>
      <c r="C9" s="7" t="s">
        <v>11</v>
      </c>
      <c r="D9" s="9" t="s">
        <v>12</v>
      </c>
      <c r="E9" s="9" t="s">
        <v>78</v>
      </c>
      <c r="F9" s="9" t="s">
        <v>71</v>
      </c>
      <c r="G9" s="10">
        <v>6</v>
      </c>
      <c r="H9" s="10">
        <v>98</v>
      </c>
      <c r="I9" s="11"/>
      <c r="J9" s="12">
        <f>VLOOKUP(F9,'[1]KOKUYO CAMLIN LTD'!$C$7:$K$23,9,FALSE)</f>
        <v>2.04</v>
      </c>
      <c r="K9" s="12">
        <f t="shared" si="0"/>
        <v>6</v>
      </c>
      <c r="L9" s="12"/>
      <c r="M9" s="12">
        <v>25</v>
      </c>
      <c r="N9" s="12">
        <f t="shared" si="1"/>
        <v>230.92000000000002</v>
      </c>
    </row>
    <row r="10" spans="1:14" s="3" customFormat="1">
      <c r="A10" s="7">
        <v>7</v>
      </c>
      <c r="B10" s="8">
        <v>44606</v>
      </c>
      <c r="C10" s="7" t="s">
        <v>13</v>
      </c>
      <c r="D10" s="9" t="s">
        <v>14</v>
      </c>
      <c r="E10" s="9" t="s">
        <v>78</v>
      </c>
      <c r="F10" s="9" t="s">
        <v>69</v>
      </c>
      <c r="G10" s="10">
        <v>6</v>
      </c>
      <c r="H10" s="10">
        <v>97</v>
      </c>
      <c r="I10" s="11"/>
      <c r="J10" s="12">
        <f>VLOOKUP(F10,'[1]KOKUYO CAMLIN LTD'!$C$7:$K$23,9,FALSE)</f>
        <v>1.8</v>
      </c>
      <c r="K10" s="12">
        <f t="shared" si="0"/>
        <v>6</v>
      </c>
      <c r="L10" s="12"/>
      <c r="M10" s="12">
        <v>25</v>
      </c>
      <c r="N10" s="12">
        <f t="shared" si="1"/>
        <v>205.6</v>
      </c>
    </row>
    <row r="11" spans="1:14" s="3" customFormat="1">
      <c r="A11" s="7">
        <v>8</v>
      </c>
      <c r="B11" s="8">
        <v>44608</v>
      </c>
      <c r="C11" s="7" t="s">
        <v>17</v>
      </c>
      <c r="D11" s="9" t="s">
        <v>18</v>
      </c>
      <c r="E11" s="9" t="s">
        <v>78</v>
      </c>
      <c r="F11" s="9" t="s">
        <v>72</v>
      </c>
      <c r="G11" s="10">
        <v>13</v>
      </c>
      <c r="H11" s="10">
        <v>0</v>
      </c>
      <c r="I11" s="11">
        <v>24</v>
      </c>
      <c r="J11" s="12">
        <f>VLOOKUP(F11,'[1]KOKUYO CAMLIN LTD'!$C$7:$K$23,9,FALSE)</f>
        <v>0</v>
      </c>
      <c r="K11" s="12">
        <f t="shared" si="0"/>
        <v>13</v>
      </c>
      <c r="L11" s="12"/>
      <c r="M11" s="12">
        <v>25</v>
      </c>
      <c r="N11" s="12">
        <f>G11*I11+K11+M11</f>
        <v>350</v>
      </c>
    </row>
    <row r="12" spans="1:14" s="3" customFormat="1">
      <c r="A12" s="7">
        <v>9</v>
      </c>
      <c r="B12" s="8">
        <v>44608</v>
      </c>
      <c r="C12" s="7" t="s">
        <v>15</v>
      </c>
      <c r="D12" s="9" t="s">
        <v>16</v>
      </c>
      <c r="E12" s="9" t="s">
        <v>78</v>
      </c>
      <c r="F12" s="9" t="s">
        <v>68</v>
      </c>
      <c r="G12" s="10">
        <v>22</v>
      </c>
      <c r="H12" s="10">
        <v>394</v>
      </c>
      <c r="I12" s="11"/>
      <c r="J12" s="12">
        <f>VLOOKUP(F12,'[1]KOKUYO CAMLIN LTD'!$C$7:$K$23,9,FALSE)</f>
        <v>1.44</v>
      </c>
      <c r="K12" s="12">
        <f t="shared" si="0"/>
        <v>22</v>
      </c>
      <c r="L12" s="12"/>
      <c r="M12" s="12">
        <v>25</v>
      </c>
      <c r="N12" s="12">
        <f t="shared" si="1"/>
        <v>614.36</v>
      </c>
    </row>
    <row r="13" spans="1:14" s="3" customFormat="1">
      <c r="A13" s="7">
        <v>10</v>
      </c>
      <c r="B13" s="8">
        <v>44611</v>
      </c>
      <c r="C13" s="7" t="s">
        <v>23</v>
      </c>
      <c r="D13" s="9" t="s">
        <v>24</v>
      </c>
      <c r="E13" s="9" t="s">
        <v>78</v>
      </c>
      <c r="F13" s="9" t="s">
        <v>71</v>
      </c>
      <c r="G13" s="10">
        <v>13</v>
      </c>
      <c r="H13" s="10">
        <v>236</v>
      </c>
      <c r="I13" s="11"/>
      <c r="J13" s="12">
        <f>VLOOKUP(F13,'[1]KOKUYO CAMLIN LTD'!$C$7:$K$23,9,FALSE)</f>
        <v>2.04</v>
      </c>
      <c r="K13" s="12">
        <f t="shared" si="0"/>
        <v>13</v>
      </c>
      <c r="L13" s="12"/>
      <c r="M13" s="12">
        <v>25</v>
      </c>
      <c r="N13" s="12">
        <f t="shared" si="1"/>
        <v>519.44000000000005</v>
      </c>
    </row>
    <row r="14" spans="1:14" s="3" customFormat="1">
      <c r="A14" s="7">
        <v>11</v>
      </c>
      <c r="B14" s="8">
        <v>44611</v>
      </c>
      <c r="C14" s="7" t="s">
        <v>21</v>
      </c>
      <c r="D14" s="9" t="s">
        <v>22</v>
      </c>
      <c r="E14" s="9" t="s">
        <v>78</v>
      </c>
      <c r="F14" s="9" t="s">
        <v>71</v>
      </c>
      <c r="G14" s="10">
        <v>10</v>
      </c>
      <c r="H14" s="10">
        <v>167</v>
      </c>
      <c r="I14" s="11"/>
      <c r="J14" s="12">
        <f>VLOOKUP(F14,'[1]KOKUYO CAMLIN LTD'!$C$7:$K$23,9,FALSE)</f>
        <v>2.04</v>
      </c>
      <c r="K14" s="12">
        <f t="shared" si="0"/>
        <v>10</v>
      </c>
      <c r="L14" s="12"/>
      <c r="M14" s="12">
        <v>25</v>
      </c>
      <c r="N14" s="12">
        <f t="shared" si="1"/>
        <v>375.68</v>
      </c>
    </row>
    <row r="15" spans="1:14" s="3" customFormat="1">
      <c r="A15" s="7">
        <v>12</v>
      </c>
      <c r="B15" s="8">
        <v>44610</v>
      </c>
      <c r="C15" s="7" t="s">
        <v>19</v>
      </c>
      <c r="D15" s="9" t="s">
        <v>20</v>
      </c>
      <c r="E15" s="9" t="s">
        <v>78</v>
      </c>
      <c r="F15" s="9" t="s">
        <v>69</v>
      </c>
      <c r="G15" s="10">
        <v>8</v>
      </c>
      <c r="H15" s="10">
        <v>145</v>
      </c>
      <c r="I15" s="11"/>
      <c r="J15" s="12">
        <f>VLOOKUP(F15,'[1]KOKUYO CAMLIN LTD'!$C$7:$K$23,9,FALSE)</f>
        <v>1.8</v>
      </c>
      <c r="K15" s="12">
        <f t="shared" si="0"/>
        <v>8</v>
      </c>
      <c r="L15" s="12"/>
      <c r="M15" s="12">
        <v>25</v>
      </c>
      <c r="N15" s="12">
        <f t="shared" si="1"/>
        <v>294</v>
      </c>
    </row>
    <row r="16" spans="1:14" s="3" customFormat="1">
      <c r="A16" s="7">
        <v>13</v>
      </c>
      <c r="B16" s="8">
        <v>44613</v>
      </c>
      <c r="C16" s="7" t="s">
        <v>25</v>
      </c>
      <c r="D16" s="9" t="s">
        <v>26</v>
      </c>
      <c r="E16" s="9" t="s">
        <v>78</v>
      </c>
      <c r="F16" s="9" t="s">
        <v>73</v>
      </c>
      <c r="G16" s="10">
        <v>31</v>
      </c>
      <c r="H16" s="10">
        <v>540</v>
      </c>
      <c r="I16" s="11"/>
      <c r="J16" s="12">
        <f>VLOOKUP(F16,'[1]KOKUYO CAMLIN LTD'!$C$7:$K$23,9,FALSE)</f>
        <v>3.48</v>
      </c>
      <c r="K16" s="12">
        <f t="shared" si="0"/>
        <v>31</v>
      </c>
      <c r="L16" s="12"/>
      <c r="M16" s="12">
        <v>25</v>
      </c>
      <c r="N16" s="12">
        <f t="shared" si="1"/>
        <v>1935.2</v>
      </c>
    </row>
    <row r="17" spans="1:14" s="3" customFormat="1">
      <c r="A17" s="7">
        <v>14</v>
      </c>
      <c r="B17" s="8">
        <v>44614</v>
      </c>
      <c r="C17" s="7" t="s">
        <v>27</v>
      </c>
      <c r="D17" s="9" t="s">
        <v>28</v>
      </c>
      <c r="E17" s="9" t="s">
        <v>78</v>
      </c>
      <c r="F17" s="9" t="s">
        <v>69</v>
      </c>
      <c r="G17" s="10">
        <v>8</v>
      </c>
      <c r="H17" s="10">
        <v>137</v>
      </c>
      <c r="I17" s="11"/>
      <c r="J17" s="12">
        <f>VLOOKUP(F17,'[1]KOKUYO CAMLIN LTD'!$C$7:$K$23,9,FALSE)</f>
        <v>1.8</v>
      </c>
      <c r="K17" s="12">
        <f t="shared" si="0"/>
        <v>8</v>
      </c>
      <c r="L17" s="12"/>
      <c r="M17" s="12">
        <v>25</v>
      </c>
      <c r="N17" s="12">
        <f t="shared" si="1"/>
        <v>279.60000000000002</v>
      </c>
    </row>
    <row r="18" spans="1:14" s="3" customFormat="1">
      <c r="A18" s="7">
        <v>15</v>
      </c>
      <c r="B18" s="8">
        <v>44616</v>
      </c>
      <c r="C18" s="7" t="s">
        <v>31</v>
      </c>
      <c r="D18" s="9" t="s">
        <v>32</v>
      </c>
      <c r="E18" s="9" t="s">
        <v>78</v>
      </c>
      <c r="F18" s="9" t="s">
        <v>74</v>
      </c>
      <c r="G18" s="10">
        <v>14</v>
      </c>
      <c r="H18" s="10">
        <v>255</v>
      </c>
      <c r="I18" s="11"/>
      <c r="J18" s="12">
        <f>VLOOKUP(F18,'[1]KOKUYO CAMLIN LTD'!$C$7:$K$23,9,FALSE)</f>
        <v>4.5</v>
      </c>
      <c r="K18" s="12">
        <f t="shared" si="0"/>
        <v>14</v>
      </c>
      <c r="L18" s="12">
        <f>G18*5</f>
        <v>70</v>
      </c>
      <c r="M18" s="12">
        <v>25</v>
      </c>
      <c r="N18" s="12">
        <f>H18*J18+K18+L18+M18</f>
        <v>1256.5</v>
      </c>
    </row>
    <row r="19" spans="1:14" s="3" customFormat="1">
      <c r="A19" s="7">
        <v>16</v>
      </c>
      <c r="B19" s="8">
        <v>44616</v>
      </c>
      <c r="C19" s="7" t="s">
        <v>29</v>
      </c>
      <c r="D19" s="9" t="s">
        <v>30</v>
      </c>
      <c r="E19" s="9" t="s">
        <v>78</v>
      </c>
      <c r="F19" s="9" t="s">
        <v>68</v>
      </c>
      <c r="G19" s="10">
        <v>28</v>
      </c>
      <c r="H19" s="10">
        <v>513</v>
      </c>
      <c r="I19" s="11"/>
      <c r="J19" s="12">
        <f>VLOOKUP(F19,'[1]KOKUYO CAMLIN LTD'!$C$7:$K$23,9,FALSE)</f>
        <v>1.44</v>
      </c>
      <c r="K19" s="12">
        <f t="shared" si="0"/>
        <v>28</v>
      </c>
      <c r="L19" s="12"/>
      <c r="M19" s="12">
        <v>25</v>
      </c>
      <c r="N19" s="12">
        <f t="shared" si="1"/>
        <v>791.72</v>
      </c>
    </row>
    <row r="20" spans="1:14" s="3" customFormat="1">
      <c r="A20" s="7">
        <v>17</v>
      </c>
      <c r="B20" s="8">
        <v>44620</v>
      </c>
      <c r="C20" s="7" t="s">
        <v>39</v>
      </c>
      <c r="D20" s="9" t="s">
        <v>40</v>
      </c>
      <c r="E20" s="9" t="s">
        <v>78</v>
      </c>
      <c r="F20" s="9" t="s">
        <v>69</v>
      </c>
      <c r="G20" s="10">
        <v>5</v>
      </c>
      <c r="H20" s="10">
        <v>83</v>
      </c>
      <c r="I20" s="11"/>
      <c r="J20" s="12">
        <f>VLOOKUP(F20,'[1]KOKUYO CAMLIN LTD'!$C$7:$K$23,9,FALSE)</f>
        <v>1.8</v>
      </c>
      <c r="K20" s="12">
        <f t="shared" si="0"/>
        <v>5</v>
      </c>
      <c r="L20" s="12"/>
      <c r="M20" s="12">
        <v>25</v>
      </c>
      <c r="N20" s="12">
        <f t="shared" si="1"/>
        <v>179.4</v>
      </c>
    </row>
    <row r="21" spans="1:14" s="3" customFormat="1">
      <c r="A21" s="7">
        <v>18</v>
      </c>
      <c r="B21" s="8">
        <v>44620</v>
      </c>
      <c r="C21" s="7" t="s">
        <v>37</v>
      </c>
      <c r="D21" s="9" t="s">
        <v>38</v>
      </c>
      <c r="E21" s="9" t="s">
        <v>78</v>
      </c>
      <c r="F21" s="9" t="s">
        <v>71</v>
      </c>
      <c r="G21" s="10">
        <v>13</v>
      </c>
      <c r="H21" s="10">
        <v>212</v>
      </c>
      <c r="I21" s="11"/>
      <c r="J21" s="12">
        <f>VLOOKUP(F21,'[1]KOKUYO CAMLIN LTD'!$C$7:$K$23,9,FALSE)</f>
        <v>2.04</v>
      </c>
      <c r="K21" s="12">
        <f t="shared" si="0"/>
        <v>13</v>
      </c>
      <c r="L21" s="12"/>
      <c r="M21" s="12">
        <v>25</v>
      </c>
      <c r="N21" s="12">
        <f t="shared" si="1"/>
        <v>470.48</v>
      </c>
    </row>
    <row r="22" spans="1:14" s="3" customFormat="1" ht="25.5">
      <c r="A22" s="7">
        <v>19</v>
      </c>
      <c r="B22" s="8">
        <v>44620</v>
      </c>
      <c r="C22" s="7" t="s">
        <v>35</v>
      </c>
      <c r="D22" s="14" t="s">
        <v>36</v>
      </c>
      <c r="E22" s="9" t="s">
        <v>78</v>
      </c>
      <c r="F22" s="9" t="s">
        <v>70</v>
      </c>
      <c r="G22" s="10">
        <v>13</v>
      </c>
      <c r="H22" s="10">
        <v>218</v>
      </c>
      <c r="I22" s="11"/>
      <c r="J22" s="12">
        <f>VLOOKUP(F22,'[1]KOKUYO CAMLIN LTD'!$C$7:$K$23,9,FALSE)</f>
        <v>3.4</v>
      </c>
      <c r="K22" s="12">
        <f t="shared" si="0"/>
        <v>13</v>
      </c>
      <c r="L22" s="12"/>
      <c r="M22" s="12">
        <v>25</v>
      </c>
      <c r="N22" s="12">
        <f t="shared" si="1"/>
        <v>779.19999999999993</v>
      </c>
    </row>
    <row r="23" spans="1:14" s="3" customFormat="1">
      <c r="A23" s="7">
        <v>20</v>
      </c>
      <c r="B23" s="8">
        <v>44620</v>
      </c>
      <c r="C23" s="7" t="s">
        <v>33</v>
      </c>
      <c r="D23" s="14" t="s">
        <v>34</v>
      </c>
      <c r="E23" s="9" t="s">
        <v>78</v>
      </c>
      <c r="F23" s="9" t="s">
        <v>72</v>
      </c>
      <c r="G23" s="10">
        <v>21</v>
      </c>
      <c r="H23" s="10">
        <v>0</v>
      </c>
      <c r="I23" s="11">
        <v>24</v>
      </c>
      <c r="J23" s="12">
        <f>VLOOKUP(F23,'[1]KOKUYO CAMLIN LTD'!$C$7:$K$23,9,FALSE)</f>
        <v>0</v>
      </c>
      <c r="K23" s="12">
        <f t="shared" si="0"/>
        <v>21</v>
      </c>
      <c r="L23" s="12"/>
      <c r="M23" s="12">
        <v>25</v>
      </c>
      <c r="N23" s="12">
        <f>G23*I23+K23+M23</f>
        <v>550</v>
      </c>
    </row>
    <row r="24" spans="1:14" s="3" customFormat="1">
      <c r="A24" s="7">
        <v>21</v>
      </c>
      <c r="B24" s="8">
        <v>44621</v>
      </c>
      <c r="C24" s="7" t="s">
        <v>41</v>
      </c>
      <c r="D24" s="14" t="s">
        <v>42</v>
      </c>
      <c r="E24" s="9" t="s">
        <v>78</v>
      </c>
      <c r="F24" s="9" t="s">
        <v>70</v>
      </c>
      <c r="G24" s="10">
        <v>82</v>
      </c>
      <c r="H24" s="10">
        <v>150</v>
      </c>
      <c r="I24" s="11"/>
      <c r="J24" s="12">
        <f>VLOOKUP(F24,'[1]KOKUYO CAMLIN LTD'!$C$7:$K$23,9,FALSE)</f>
        <v>3.4</v>
      </c>
      <c r="K24" s="12">
        <f t="shared" si="0"/>
        <v>82</v>
      </c>
      <c r="L24" s="12"/>
      <c r="M24" s="12">
        <v>25</v>
      </c>
      <c r="N24" s="12">
        <f t="shared" si="1"/>
        <v>617</v>
      </c>
    </row>
    <row r="25" spans="1:14" s="3" customFormat="1">
      <c r="A25" s="7">
        <v>22</v>
      </c>
      <c r="B25" s="8">
        <v>44622</v>
      </c>
      <c r="C25" s="7" t="s">
        <v>47</v>
      </c>
      <c r="D25" s="14" t="s">
        <v>48</v>
      </c>
      <c r="E25" s="9" t="s">
        <v>78</v>
      </c>
      <c r="F25" s="9" t="s">
        <v>69</v>
      </c>
      <c r="G25" s="10">
        <v>13</v>
      </c>
      <c r="H25" s="10">
        <v>238</v>
      </c>
      <c r="I25" s="11"/>
      <c r="J25" s="12">
        <f>VLOOKUP(F25,'[1]KOKUYO CAMLIN LTD'!$C$7:$K$23,9,FALSE)</f>
        <v>1.8</v>
      </c>
      <c r="K25" s="12">
        <f t="shared" si="0"/>
        <v>13</v>
      </c>
      <c r="L25" s="12"/>
      <c r="M25" s="12">
        <v>25</v>
      </c>
      <c r="N25" s="12">
        <f t="shared" si="1"/>
        <v>466.40000000000003</v>
      </c>
    </row>
    <row r="26" spans="1:14" s="3" customFormat="1">
      <c r="A26" s="7">
        <v>23</v>
      </c>
      <c r="B26" s="8">
        <v>44622</v>
      </c>
      <c r="C26" s="7" t="s">
        <v>45</v>
      </c>
      <c r="D26" s="14" t="s">
        <v>46</v>
      </c>
      <c r="E26" s="9" t="s">
        <v>78</v>
      </c>
      <c r="F26" s="9" t="s">
        <v>72</v>
      </c>
      <c r="G26" s="10">
        <v>68</v>
      </c>
      <c r="H26" s="10">
        <v>0</v>
      </c>
      <c r="I26" s="11">
        <v>24</v>
      </c>
      <c r="J26" s="12">
        <f>VLOOKUP(F26,'[1]KOKUYO CAMLIN LTD'!$C$7:$K$23,9,FALSE)</f>
        <v>0</v>
      </c>
      <c r="K26" s="12">
        <f t="shared" si="0"/>
        <v>68</v>
      </c>
      <c r="L26" s="12"/>
      <c r="M26" s="12">
        <v>25</v>
      </c>
      <c r="N26" s="12">
        <f>G26*I26+K26+M26</f>
        <v>1725</v>
      </c>
    </row>
    <row r="27" spans="1:14" s="3" customFormat="1" ht="25.5">
      <c r="A27" s="7">
        <v>24</v>
      </c>
      <c r="B27" s="8">
        <v>44622</v>
      </c>
      <c r="C27" s="7" t="s">
        <v>43</v>
      </c>
      <c r="D27" s="14" t="s">
        <v>44</v>
      </c>
      <c r="E27" s="9" t="s">
        <v>78</v>
      </c>
      <c r="F27" s="9" t="s">
        <v>71</v>
      </c>
      <c r="G27" s="10">
        <v>73</v>
      </c>
      <c r="H27" s="10">
        <v>1319</v>
      </c>
      <c r="I27" s="11"/>
      <c r="J27" s="12">
        <f>VLOOKUP(F27,'[1]KOKUYO CAMLIN LTD'!$C$7:$K$23,9,FALSE)</f>
        <v>2.04</v>
      </c>
      <c r="K27" s="12">
        <f t="shared" si="0"/>
        <v>73</v>
      </c>
      <c r="L27" s="12"/>
      <c r="M27" s="12">
        <v>25</v>
      </c>
      <c r="N27" s="12">
        <f t="shared" si="1"/>
        <v>2788.76</v>
      </c>
    </row>
    <row r="28" spans="1:14" s="3" customFormat="1">
      <c r="A28" s="7">
        <v>25</v>
      </c>
      <c r="B28" s="8">
        <v>44622</v>
      </c>
      <c r="C28" s="7" t="s">
        <v>49</v>
      </c>
      <c r="D28" s="9" t="s">
        <v>50</v>
      </c>
      <c r="E28" s="9" t="s">
        <v>78</v>
      </c>
      <c r="F28" s="9" t="s">
        <v>68</v>
      </c>
      <c r="G28" s="10">
        <v>19</v>
      </c>
      <c r="H28" s="10">
        <v>348</v>
      </c>
      <c r="I28" s="11"/>
      <c r="J28" s="12">
        <f>VLOOKUP(F28,'[1]KOKUYO CAMLIN LTD'!$C$7:$K$23,9,FALSE)</f>
        <v>1.44</v>
      </c>
      <c r="K28" s="12">
        <f t="shared" si="0"/>
        <v>19</v>
      </c>
      <c r="L28" s="12"/>
      <c r="M28" s="12">
        <v>25</v>
      </c>
      <c r="N28" s="12">
        <f t="shared" si="1"/>
        <v>545.12</v>
      </c>
    </row>
    <row r="29" spans="1:14">
      <c r="A29" s="7">
        <v>26</v>
      </c>
      <c r="B29" s="8">
        <v>44622</v>
      </c>
      <c r="C29" s="7" t="s">
        <v>51</v>
      </c>
      <c r="D29" s="9" t="s">
        <v>52</v>
      </c>
      <c r="E29" s="9" t="s">
        <v>78</v>
      </c>
      <c r="F29" s="9" t="s">
        <v>73</v>
      </c>
      <c r="G29" s="10">
        <v>7</v>
      </c>
      <c r="H29" s="10">
        <v>128</v>
      </c>
      <c r="I29" s="11"/>
      <c r="J29" s="12">
        <f>VLOOKUP(F29,'[1]KOKUYO CAMLIN LTD'!$C$7:$K$23,9,FALSE)</f>
        <v>3.48</v>
      </c>
      <c r="K29" s="12">
        <f t="shared" si="0"/>
        <v>7</v>
      </c>
      <c r="L29" s="12"/>
      <c r="M29" s="12">
        <v>25</v>
      </c>
      <c r="N29" s="12">
        <f t="shared" si="1"/>
        <v>477.44</v>
      </c>
    </row>
    <row r="30" spans="1:14">
      <c r="A30" s="17" t="s">
        <v>75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3">
        <f>ROUND(SUM(N4:N29),0)</f>
        <v>18842</v>
      </c>
    </row>
    <row r="31" spans="1:14" s="3" customFormat="1" ht="30" customHeight="1">
      <c r="A31" s="15" t="s">
        <v>53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</row>
    <row r="32" spans="1:14" s="3" customFormat="1" ht="30" customHeight="1">
      <c r="A32" s="15" t="s">
        <v>54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</row>
  </sheetData>
  <mergeCells count="7">
    <mergeCell ref="A31:N31"/>
    <mergeCell ref="A32:N32"/>
    <mergeCell ref="A30:M30"/>
    <mergeCell ref="J2:N2"/>
    <mergeCell ref="J1:N1"/>
    <mergeCell ref="A1:I1"/>
    <mergeCell ref="A2:I2"/>
  </mergeCells>
  <pageMargins left="0.15748031496062992" right="0.15748031496062992" top="0.74803149606299213" bottom="0.74803149606299213" header="0.31496062992125984" footer="0.31496062992125984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MSINGH</dc:creator>
  <cp:lastModifiedBy>user</cp:lastModifiedBy>
  <cp:lastPrinted>2022-03-07T07:21:36Z</cp:lastPrinted>
  <dcterms:created xsi:type="dcterms:W3CDTF">2022-03-07T07:19:49Z</dcterms:created>
  <dcterms:modified xsi:type="dcterms:W3CDTF">2022-03-08T15:00:26Z</dcterms:modified>
</cp:coreProperties>
</file>