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4" i="1"/>
  <c r="J4" i="1" s="1"/>
  <c r="J16" i="1" s="1"/>
</calcChain>
</file>

<file path=xl/sharedStrings.xml><?xml version="1.0" encoding="utf-8"?>
<sst xmlns="http://schemas.openxmlformats.org/spreadsheetml/2006/main" count="76" uniqueCount="58">
  <si>
    <t>INVOICE
PRAGATI LOGISTICS,SAMANTA SAHI KHUNTIA LANE,8984191006
GST No:21AGHPB9356M1Z9</t>
  </si>
  <si>
    <t>29/4/2024</t>
  </si>
  <si>
    <t>6055</t>
  </si>
  <si>
    <t>13/4/2024</t>
  </si>
  <si>
    <t>5970</t>
  </si>
  <si>
    <t>22/4/2024</t>
  </si>
  <si>
    <t>16017</t>
  </si>
  <si>
    <t>27/4/2024</t>
  </si>
  <si>
    <t>50</t>
  </si>
  <si>
    <t>30/4/2024</t>
  </si>
  <si>
    <t>6062</t>
  </si>
  <si>
    <t>09/4/2024</t>
  </si>
  <si>
    <t>5943</t>
  </si>
  <si>
    <t>10/4/2024</t>
  </si>
  <si>
    <t>5941</t>
  </si>
  <si>
    <t>5938</t>
  </si>
  <si>
    <t>20/4/2024</t>
  </si>
  <si>
    <t>6006</t>
  </si>
  <si>
    <t>962</t>
  </si>
  <si>
    <t>03/4/2024</t>
  </si>
  <si>
    <t>15913</t>
  </si>
  <si>
    <t>15965</t>
  </si>
  <si>
    <t>Thanking you for your business.
PRAGATI LOGISTICS</t>
  </si>
  <si>
    <t>SL</t>
  </si>
  <si>
    <t>DATE</t>
  </si>
  <si>
    <t>LR NO</t>
  </si>
  <si>
    <t>FROM</t>
  </si>
  <si>
    <t>DESTINATION</t>
  </si>
  <si>
    <t xml:space="preserve">INV NO </t>
  </si>
  <si>
    <t>CASE</t>
  </si>
  <si>
    <t>RATE</t>
  </si>
  <si>
    <t>LR CH</t>
  </si>
  <si>
    <t>AMOUNT</t>
  </si>
  <si>
    <t>KEONJHAR</t>
  </si>
  <si>
    <t>JATNI</t>
  </si>
  <si>
    <t>ANGUL</t>
  </si>
  <si>
    <t>KENDRAPARA</t>
  </si>
  <si>
    <t>BHADRAK</t>
  </si>
  <si>
    <t>RAIRANGPUR</t>
  </si>
  <si>
    <t>DHENKANAL</t>
  </si>
  <si>
    <t>BALASORE</t>
  </si>
  <si>
    <t>CTC</t>
  </si>
  <si>
    <t>PL/JA/02309</t>
  </si>
  <si>
    <t>PL/DO/00921</t>
  </si>
  <si>
    <t>PL/MA/01121</t>
  </si>
  <si>
    <t>PL/DO/01821</t>
  </si>
  <si>
    <t>PL/JA/02102</t>
  </si>
  <si>
    <t>PL/JA/00599</t>
  </si>
  <si>
    <t>PL/JA/00616</t>
  </si>
  <si>
    <t>PL/JA/00618</t>
  </si>
  <si>
    <t>PL/DO/01343</t>
  </si>
  <si>
    <t>PL/MA/00807</t>
  </si>
  <si>
    <t>PL/MA/00170</t>
  </si>
  <si>
    <t>PL/MA/00798</t>
  </si>
  <si>
    <t xml:space="preserve">KOKUYO CAMLIN LIMITED
Address:SECTOR -11 Plot No 11-3-C/1358  CDA, CUTTACK -P,S , BIDANASAI 753014 ODISHA,9437769733
GST No:21AAACC1647E1ZD
</t>
  </si>
  <si>
    <t>(RUPEES FIVE THOUSAND EIGHT HUNDRED SEVENTY FOUR ONLY)</t>
  </si>
  <si>
    <t xml:space="preserve">Bill Date:30/04/2024
Bill NO : 4755
Total Amount:5874.00
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</si>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</sst>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123825</xdr:rowOff>
    </xdr:from>
    <xdr:to>
      <xdr:col>5</xdr:col>
      <xdr:colOff>142875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23825"/>
          <a:ext cx="336232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" sqref="M1"/>
    </sheetView>
  </sheetViews>
  <sheetFormatPr defaultRowHeight="15"/>
  <cols>
    <col min="1" max="1" width="4.42578125" style="1" customWidth="1"/>
    <col min="2" max="2" width="11" style="1" customWidth="1"/>
    <col min="3" max="3" width="13.7109375" style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6.5703125" style="2" bestFit="1" customWidth="1"/>
    <col min="8" max="8" width="6.5703125" style="2" customWidth="1"/>
    <col min="9" max="9" width="7.140625" style="2" customWidth="1"/>
    <col min="10" max="10" width="10.85546875" style="2" customWidth="1"/>
    <col min="11" max="11" width="9.140625" style="1" customWidth="1"/>
    <col min="12" max="12" width="9.140625" style="1"/>
    <col min="13" max="13" width="11" style="1" bestFit="1" customWidth="1"/>
    <col min="14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78" customHeight="1">
      <c r="A2" s="16" t="s">
        <v>54</v>
      </c>
      <c r="B2" s="17"/>
      <c r="C2" s="17"/>
      <c r="D2" s="17"/>
      <c r="E2" s="17"/>
      <c r="F2" s="18"/>
      <c r="G2" s="19" t="s">
        <v>56</v>
      </c>
      <c r="H2" s="19"/>
      <c r="I2" s="19"/>
      <c r="J2" s="19"/>
    </row>
    <row r="3" spans="1:10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8" t="s">
        <v>30</v>
      </c>
      <c r="I3" s="8" t="s">
        <v>31</v>
      </c>
      <c r="J3" s="8" t="s">
        <v>32</v>
      </c>
    </row>
    <row r="4" spans="1:10">
      <c r="A4" s="20">
        <v>1</v>
      </c>
      <c r="B4" s="4" t="s">
        <v>19</v>
      </c>
      <c r="C4" s="4" t="s">
        <v>52</v>
      </c>
      <c r="D4" s="9" t="s">
        <v>41</v>
      </c>
      <c r="E4" s="4" t="s">
        <v>37</v>
      </c>
      <c r="F4" s="4" t="s">
        <v>20</v>
      </c>
      <c r="G4" s="4">
        <v>10</v>
      </c>
      <c r="H4" s="7">
        <f>VLOOKUP(E4,[1]MEGHA!$C$5:$D$159,2,FALSE)</f>
        <v>33.6</v>
      </c>
      <c r="I4" s="7">
        <v>20</v>
      </c>
      <c r="J4" s="7">
        <f>G4*H4+I4</f>
        <v>356</v>
      </c>
    </row>
    <row r="5" spans="1:10">
      <c r="A5" s="20">
        <v>2</v>
      </c>
      <c r="B5" s="4" t="s">
        <v>11</v>
      </c>
      <c r="C5" s="4" t="s">
        <v>47</v>
      </c>
      <c r="D5" s="9" t="s">
        <v>41</v>
      </c>
      <c r="E5" s="4" t="s">
        <v>38</v>
      </c>
      <c r="F5" s="4" t="s">
        <v>12</v>
      </c>
      <c r="G5" s="4">
        <v>9</v>
      </c>
      <c r="H5" s="7">
        <f>VLOOKUP(E5,[1]MEGHA!$C$5:$D$159,2,FALSE)</f>
        <v>60</v>
      </c>
      <c r="I5" s="7">
        <v>20</v>
      </c>
      <c r="J5" s="7">
        <f t="shared" ref="J5:J15" si="0">G5*H5+I5</f>
        <v>560</v>
      </c>
    </row>
    <row r="6" spans="1:10">
      <c r="A6" s="20">
        <v>3</v>
      </c>
      <c r="B6" s="4" t="s">
        <v>13</v>
      </c>
      <c r="C6" s="4" t="s">
        <v>48</v>
      </c>
      <c r="D6" s="9" t="s">
        <v>41</v>
      </c>
      <c r="E6" s="4" t="s">
        <v>39</v>
      </c>
      <c r="F6" s="4" t="s">
        <v>14</v>
      </c>
      <c r="G6" s="4">
        <v>5</v>
      </c>
      <c r="H6" s="7">
        <f>VLOOKUP(E6,[1]MEGHA!$C$5:$D$159,2,FALSE)</f>
        <v>30</v>
      </c>
      <c r="I6" s="7">
        <v>20</v>
      </c>
      <c r="J6" s="7">
        <f t="shared" si="0"/>
        <v>170</v>
      </c>
    </row>
    <row r="7" spans="1:10">
      <c r="A7" s="20">
        <v>4</v>
      </c>
      <c r="B7" s="4" t="s">
        <v>13</v>
      </c>
      <c r="C7" s="4" t="s">
        <v>49</v>
      </c>
      <c r="D7" s="9" t="s">
        <v>41</v>
      </c>
      <c r="E7" s="4" t="s">
        <v>34</v>
      </c>
      <c r="F7" s="4" t="s">
        <v>15</v>
      </c>
      <c r="G7" s="4">
        <v>20</v>
      </c>
      <c r="H7" s="7">
        <f>VLOOKUP(E7,[1]MEGHA!$C$5:$D$159,2,FALSE)</f>
        <v>30</v>
      </c>
      <c r="I7" s="7">
        <v>20</v>
      </c>
      <c r="J7" s="7">
        <f t="shared" si="0"/>
        <v>620</v>
      </c>
    </row>
    <row r="8" spans="1:10">
      <c r="A8" s="20">
        <v>5</v>
      </c>
      <c r="B8" s="4" t="s">
        <v>3</v>
      </c>
      <c r="C8" s="4" t="s">
        <v>43</v>
      </c>
      <c r="D8" s="9" t="s">
        <v>41</v>
      </c>
      <c r="E8" s="4" t="s">
        <v>34</v>
      </c>
      <c r="F8" s="4" t="s">
        <v>4</v>
      </c>
      <c r="G8" s="4">
        <v>4</v>
      </c>
      <c r="H8" s="7">
        <f>VLOOKUP(E8,[1]MEGHA!$C$5:$D$159,2,FALSE)</f>
        <v>30</v>
      </c>
      <c r="I8" s="7">
        <v>20</v>
      </c>
      <c r="J8" s="7">
        <f t="shared" si="0"/>
        <v>140</v>
      </c>
    </row>
    <row r="9" spans="1:10">
      <c r="A9" s="20">
        <v>6</v>
      </c>
      <c r="B9" s="4" t="s">
        <v>3</v>
      </c>
      <c r="C9" s="4" t="s">
        <v>51</v>
      </c>
      <c r="D9" s="9" t="s">
        <v>41</v>
      </c>
      <c r="E9" s="4" t="s">
        <v>40</v>
      </c>
      <c r="F9" s="4" t="s">
        <v>18</v>
      </c>
      <c r="G9" s="4">
        <v>12</v>
      </c>
      <c r="H9" s="7">
        <f>VLOOKUP(E9,[1]MEGHA!$C$5:$D$159,2,FALSE)</f>
        <v>38.4</v>
      </c>
      <c r="I9" s="7">
        <v>20</v>
      </c>
      <c r="J9" s="7">
        <f t="shared" si="0"/>
        <v>480.79999999999995</v>
      </c>
    </row>
    <row r="10" spans="1:10">
      <c r="A10" s="20">
        <v>7</v>
      </c>
      <c r="B10" s="4" t="s">
        <v>3</v>
      </c>
      <c r="C10" s="4" t="s">
        <v>53</v>
      </c>
      <c r="D10" s="9" t="s">
        <v>41</v>
      </c>
      <c r="E10" s="4" t="s">
        <v>37</v>
      </c>
      <c r="F10" s="4" t="s">
        <v>21</v>
      </c>
      <c r="G10" s="4">
        <v>4</v>
      </c>
      <c r="H10" s="7">
        <f>VLOOKUP(E10,[1]MEGHA!$C$5:$D$159,2,FALSE)</f>
        <v>33.6</v>
      </c>
      <c r="I10" s="7">
        <v>20</v>
      </c>
      <c r="J10" s="7">
        <f t="shared" si="0"/>
        <v>154.4</v>
      </c>
    </row>
    <row r="11" spans="1:10">
      <c r="A11" s="20">
        <v>8</v>
      </c>
      <c r="B11" s="4" t="s">
        <v>16</v>
      </c>
      <c r="C11" s="4" t="s">
        <v>50</v>
      </c>
      <c r="D11" s="9" t="s">
        <v>41</v>
      </c>
      <c r="E11" s="4" t="s">
        <v>34</v>
      </c>
      <c r="F11" s="4" t="s">
        <v>17</v>
      </c>
      <c r="G11" s="4">
        <v>31</v>
      </c>
      <c r="H11" s="7">
        <f>VLOOKUP(E11,[1]MEGHA!$C$5:$D$159,2,FALSE)</f>
        <v>30</v>
      </c>
      <c r="I11" s="7">
        <v>20</v>
      </c>
      <c r="J11" s="7">
        <f t="shared" si="0"/>
        <v>950</v>
      </c>
    </row>
    <row r="12" spans="1:10">
      <c r="A12" s="20">
        <v>9</v>
      </c>
      <c r="B12" s="4" t="s">
        <v>5</v>
      </c>
      <c r="C12" s="4" t="s">
        <v>44</v>
      </c>
      <c r="D12" s="9" t="s">
        <v>41</v>
      </c>
      <c r="E12" s="4" t="s">
        <v>35</v>
      </c>
      <c r="F12" s="4" t="s">
        <v>6</v>
      </c>
      <c r="G12" s="4">
        <v>41</v>
      </c>
      <c r="H12" s="7">
        <f>VLOOKUP(E12,[1]MEGHA!$C$5:$D$159,2,FALSE)</f>
        <v>36</v>
      </c>
      <c r="I12" s="7">
        <v>20</v>
      </c>
      <c r="J12" s="7">
        <f t="shared" si="0"/>
        <v>1496</v>
      </c>
    </row>
    <row r="13" spans="1:10">
      <c r="A13" s="20">
        <v>10</v>
      </c>
      <c r="B13" s="4" t="s">
        <v>7</v>
      </c>
      <c r="C13" s="4" t="s">
        <v>45</v>
      </c>
      <c r="D13" s="9" t="s">
        <v>41</v>
      </c>
      <c r="E13" s="4" t="s">
        <v>36</v>
      </c>
      <c r="F13" s="4" t="s">
        <v>8</v>
      </c>
      <c r="G13" s="4">
        <v>7</v>
      </c>
      <c r="H13" s="7">
        <f>VLOOKUP(E13,[1]MEGHA!$C$5:$D$159,2,FALSE)</f>
        <v>30</v>
      </c>
      <c r="I13" s="7">
        <v>20</v>
      </c>
      <c r="J13" s="7">
        <f t="shared" si="0"/>
        <v>230</v>
      </c>
    </row>
    <row r="14" spans="1:10">
      <c r="A14" s="20">
        <v>11</v>
      </c>
      <c r="B14" s="4" t="s">
        <v>1</v>
      </c>
      <c r="C14" s="4" t="s">
        <v>42</v>
      </c>
      <c r="D14" s="9" t="s">
        <v>41</v>
      </c>
      <c r="E14" s="4" t="s">
        <v>33</v>
      </c>
      <c r="F14" s="4" t="s">
        <v>2</v>
      </c>
      <c r="G14" s="4">
        <v>11</v>
      </c>
      <c r="H14" s="7">
        <f>VLOOKUP(E14,[1]MEGHA!$C$5:$D$159,2,FALSE)</f>
        <v>43.2</v>
      </c>
      <c r="I14" s="7">
        <v>20</v>
      </c>
      <c r="J14" s="7">
        <f t="shared" si="0"/>
        <v>495.20000000000005</v>
      </c>
    </row>
    <row r="15" spans="1:10">
      <c r="A15" s="20">
        <v>12</v>
      </c>
      <c r="B15" s="4" t="s">
        <v>9</v>
      </c>
      <c r="C15" s="4" t="s">
        <v>46</v>
      </c>
      <c r="D15" s="9" t="s">
        <v>41</v>
      </c>
      <c r="E15" s="4" t="s">
        <v>37</v>
      </c>
      <c r="F15" s="4" t="s">
        <v>10</v>
      </c>
      <c r="G15" s="4">
        <v>6</v>
      </c>
      <c r="H15" s="7">
        <f>VLOOKUP(E15,[1]MEGHA!$C$5:$D$159,2,FALSE)</f>
        <v>33.6</v>
      </c>
      <c r="I15" s="7">
        <v>20</v>
      </c>
      <c r="J15" s="7">
        <f t="shared" si="0"/>
        <v>221.60000000000002</v>
      </c>
    </row>
    <row r="16" spans="1:10" s="3" customFormat="1">
      <c r="A16" s="10" t="s">
        <v>55</v>
      </c>
      <c r="B16" s="11"/>
      <c r="C16" s="11"/>
      <c r="D16" s="11"/>
      <c r="E16" s="11"/>
      <c r="F16" s="11"/>
      <c r="G16" s="12"/>
      <c r="H16" s="12"/>
      <c r="I16" s="13"/>
      <c r="J16" s="6">
        <f>ROUND(SUM(J4:J15),0)</f>
        <v>5874</v>
      </c>
    </row>
    <row r="17" spans="1:10" s="3" customFormat="1" ht="30" customHeight="1">
      <c r="A17" s="14" t="s">
        <v>57</v>
      </c>
      <c r="B17" s="14"/>
      <c r="C17" s="14"/>
      <c r="D17" s="14"/>
      <c r="E17" s="14"/>
      <c r="F17" s="14"/>
      <c r="G17" s="15"/>
      <c r="H17" s="15"/>
      <c r="I17" s="15"/>
      <c r="J17" s="15"/>
    </row>
    <row r="18" spans="1:10" s="3" customFormat="1" ht="30" customHeight="1">
      <c r="A18" s="14" t="s">
        <v>22</v>
      </c>
      <c r="B18" s="14"/>
      <c r="C18" s="14"/>
      <c r="D18" s="14"/>
      <c r="E18" s="14"/>
      <c r="F18" s="14"/>
      <c r="G18" s="15"/>
      <c r="H18" s="15"/>
      <c r="I18" s="15"/>
      <c r="J18" s="15"/>
    </row>
    <row r="19" spans="1:10">
      <c r="G19" s="20">
        <f>SUM(G4:G15)</f>
        <v>160</v>
      </c>
    </row>
  </sheetData>
  <sortState ref="B4:J15">
    <sortCondition ref="B3"/>
  </sortState>
  <mergeCells count="7">
    <mergeCell ref="A16:I16"/>
    <mergeCell ref="A17:J17"/>
    <mergeCell ref="A18:J18"/>
    <mergeCell ref="A1:F1"/>
    <mergeCell ref="A2:F2"/>
    <mergeCell ref="G1:J1"/>
    <mergeCell ref="G2:J2"/>
  </mergeCells>
  <pageMargins left="0.42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2024-05-19T06:46:04Z</cp:lastPrinted>
  <dcterms:created xsi:type="dcterms:W3CDTF">2024-05-16T10:30:31Z</dcterms:created>
  <dcterms:modified xsi:type="dcterms:W3CDTF">2024-05-19T06:46:14Z</dcterms:modified>
</cp:coreProperties>
</file>