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K10"/>
  <c r="K7"/>
  <c r="K16"/>
  <c r="I5"/>
  <c r="I6"/>
  <c r="I9"/>
  <c r="I15"/>
  <c r="I18"/>
  <c r="I13"/>
  <c r="I14"/>
  <c r="I17"/>
  <c r="I4"/>
  <c r="H5" l="1"/>
  <c r="K5" s="1"/>
  <c r="H6"/>
  <c r="K6" s="1"/>
  <c r="H9"/>
  <c r="K9" s="1"/>
  <c r="H11"/>
  <c r="K11" s="1"/>
  <c r="H12"/>
  <c r="K12" s="1"/>
  <c r="H15"/>
  <c r="K15" s="1"/>
  <c r="H18"/>
  <c r="K18" s="1"/>
  <c r="H8"/>
  <c r="K8" s="1"/>
  <c r="H13"/>
  <c r="K13" s="1"/>
  <c r="H14"/>
  <c r="K14" s="1"/>
  <c r="H17"/>
  <c r="K17" s="1"/>
  <c r="H4"/>
  <c r="K4" s="1"/>
  <c r="K19" l="1"/>
</calcChain>
</file>

<file path=xl/sharedStrings.xml><?xml version="1.0" encoding="utf-8"?>
<sst xmlns="http://schemas.openxmlformats.org/spreadsheetml/2006/main" count="92" uniqueCount="67">
  <si>
    <t>INVOICE
PRAGATI LOGISTICS,SAMANTA SAHI KHUNTIA LANE,8984191006
GST No:21AGHPB9356M1Z9</t>
  </si>
  <si>
    <t>04/10/2024</t>
  </si>
  <si>
    <t>7066</t>
  </si>
  <si>
    <t>07/10/2024</t>
  </si>
  <si>
    <t>07080</t>
  </si>
  <si>
    <t>7079</t>
  </si>
  <si>
    <t>18/10/2024</t>
  </si>
  <si>
    <t>7101</t>
  </si>
  <si>
    <t>19/10/2024</t>
  </si>
  <si>
    <t>7113</t>
  </si>
  <si>
    <t>7120</t>
  </si>
  <si>
    <t>21/10/2024</t>
  </si>
  <si>
    <t>17124</t>
  </si>
  <si>
    <t>28/10/2024</t>
  </si>
  <si>
    <t>7161</t>
  </si>
  <si>
    <t>29/10/2024</t>
  </si>
  <si>
    <t>1781</t>
  </si>
  <si>
    <t>10/10/2024</t>
  </si>
  <si>
    <t>17091</t>
  </si>
  <si>
    <t>17084</t>
  </si>
  <si>
    <t>22/10/2024</t>
  </si>
  <si>
    <t>17143</t>
  </si>
  <si>
    <t>17159</t>
  </si>
  <si>
    <t>25/10/2024</t>
  </si>
  <si>
    <t>17151</t>
  </si>
  <si>
    <t>17177</t>
  </si>
  <si>
    <t>Thanking you for your business.
PRAGATI LOGISTICS</t>
  </si>
  <si>
    <t>RATE</t>
  </si>
  <si>
    <t>AMOUNT</t>
  </si>
  <si>
    <t>ANGUL</t>
  </si>
  <si>
    <t>PURI</t>
  </si>
  <si>
    <t>JATNI</t>
  </si>
  <si>
    <t>JAGATSINGHPUR</t>
  </si>
  <si>
    <t>REMUNA</t>
  </si>
  <si>
    <t>BALASORE</t>
  </si>
  <si>
    <t>KENDRAPARA</t>
  </si>
  <si>
    <t>RAIRANGPUR</t>
  </si>
  <si>
    <t>BHADRAK</t>
  </si>
  <si>
    <t>CTC</t>
  </si>
  <si>
    <t>PL/JA/15930</t>
  </si>
  <si>
    <t>PL/DO/13841</t>
  </si>
  <si>
    <t>PL/DO/13842</t>
  </si>
  <si>
    <t>PL/DO/14390</t>
  </si>
  <si>
    <t>PL/JA/16813</t>
  </si>
  <si>
    <t>PL/JA/16851</t>
  </si>
  <si>
    <t>PL/MA/09954</t>
  </si>
  <si>
    <t>PL/DO/14822</t>
  </si>
  <si>
    <t>PL/DO/14928</t>
  </si>
  <si>
    <t>PL/MA/09658</t>
  </si>
  <si>
    <t>PL/DO/14067</t>
  </si>
  <si>
    <t>PL/MA/10038</t>
  </si>
  <si>
    <t>PL/MA/10235</t>
  </si>
  <si>
    <t>PL/MA/10132</t>
  </si>
  <si>
    <t>PL/MA/10240</t>
  </si>
  <si>
    <t>SL</t>
  </si>
  <si>
    <t>DATE</t>
  </si>
  <si>
    <t>LR NO</t>
  </si>
  <si>
    <t>FROM</t>
  </si>
  <si>
    <t>TO</t>
  </si>
  <si>
    <t>INV NO</t>
  </si>
  <si>
    <t>CASE</t>
  </si>
  <si>
    <t xml:space="preserve">KOKUYO CAMLIN LIMITED
Address:SECTOR -11 Plot No 11-3-C/1358  CDA, CUTTACK -P,S , BIDANASAI 753014 ODISHA,9437769733
GST No:21AAACC1647E1ZD
</t>
  </si>
  <si>
    <t>(RUPEES FIVE HUNDRED FIFTY ONLY)</t>
  </si>
  <si>
    <t xml:space="preserve">Bill Date:31/10/2024
Bill NO : 24983
Total Amount:5050.00
</t>
  </si>
  <si>
    <t>Kindly, verify &amp; confirm within 7 days, else GST will be filed by 20th NOV., 2024. 
GST to be paid by Consignor under Reverse Charge Mechanism(RCM) as per GST.</t>
  </si>
  <si>
    <t>DD 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</si>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</sst>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6</xdr:col>
      <xdr:colOff>152399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14300"/>
          <a:ext cx="3800474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R21" sqref="R21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285156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70.5" customHeight="1">
      <c r="A2" s="18" t="s">
        <v>61</v>
      </c>
      <c r="B2" s="19"/>
      <c r="C2" s="19"/>
      <c r="D2" s="19"/>
      <c r="E2" s="19"/>
      <c r="F2" s="19"/>
      <c r="G2" s="20"/>
      <c r="H2" s="21" t="s">
        <v>63</v>
      </c>
      <c r="I2" s="21"/>
      <c r="J2" s="21"/>
      <c r="K2" s="21"/>
    </row>
    <row r="3" spans="1:11" s="10" customFormat="1" ht="30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9" t="s">
        <v>27</v>
      </c>
      <c r="I3" s="9" t="s">
        <v>65</v>
      </c>
      <c r="J3" s="9" t="s">
        <v>66</v>
      </c>
      <c r="K3" s="9" t="s">
        <v>28</v>
      </c>
    </row>
    <row r="4" spans="1:11">
      <c r="A4" s="4">
        <v>1</v>
      </c>
      <c r="B4" s="4" t="s">
        <v>1</v>
      </c>
      <c r="C4" s="4" t="s">
        <v>39</v>
      </c>
      <c r="D4" s="8" t="s">
        <v>38</v>
      </c>
      <c r="E4" s="4" t="s">
        <v>29</v>
      </c>
      <c r="F4" s="4" t="s">
        <v>2</v>
      </c>
      <c r="G4" s="4">
        <v>13</v>
      </c>
      <c r="H4" s="7">
        <f>VLOOKUP(E4,[1]MEGHA!$C$5:$D$159,2,FALSE)</f>
        <v>36</v>
      </c>
      <c r="I4" s="7">
        <f>VLOOKUP(E4,[1]MEGHA!$C$5:$E$159,3,FALSE)</f>
        <v>0</v>
      </c>
      <c r="J4" s="7">
        <v>20</v>
      </c>
      <c r="K4" s="7">
        <f t="shared" ref="K4:K18" si="0">G4*H4+I4+J4</f>
        <v>488</v>
      </c>
    </row>
    <row r="5" spans="1:11">
      <c r="A5" s="4">
        <v>2</v>
      </c>
      <c r="B5" s="4" t="s">
        <v>3</v>
      </c>
      <c r="C5" s="4" t="s">
        <v>40</v>
      </c>
      <c r="D5" s="8" t="s">
        <v>38</v>
      </c>
      <c r="E5" s="4" t="s">
        <v>30</v>
      </c>
      <c r="F5" s="4" t="s">
        <v>4</v>
      </c>
      <c r="G5" s="4">
        <v>7</v>
      </c>
      <c r="H5" s="7">
        <f>VLOOKUP(E5,[1]MEGHA!$C$5:$D$159,2,FALSE)</f>
        <v>33.6</v>
      </c>
      <c r="I5" s="7">
        <f>VLOOKUP(E5,[1]MEGHA!$C$5:$E$159,3,FALSE)</f>
        <v>0</v>
      </c>
      <c r="J5" s="7">
        <v>20</v>
      </c>
      <c r="K5" s="7">
        <f t="shared" si="0"/>
        <v>255.20000000000002</v>
      </c>
    </row>
    <row r="6" spans="1:11">
      <c r="A6" s="4">
        <v>3</v>
      </c>
      <c r="B6" s="4" t="s">
        <v>3</v>
      </c>
      <c r="C6" s="4" t="s">
        <v>41</v>
      </c>
      <c r="D6" s="8" t="s">
        <v>38</v>
      </c>
      <c r="E6" s="4" t="s">
        <v>31</v>
      </c>
      <c r="F6" s="4" t="s">
        <v>5</v>
      </c>
      <c r="G6" s="4">
        <v>4</v>
      </c>
      <c r="H6" s="7">
        <f>VLOOKUP(E6,[1]MEGHA!$C$5:$D$159,2,FALSE)</f>
        <v>30</v>
      </c>
      <c r="I6" s="7">
        <f>VLOOKUP(E6,[1]MEGHA!$C$5:$E$159,3,FALSE)</f>
        <v>0</v>
      </c>
      <c r="J6" s="7">
        <v>20</v>
      </c>
      <c r="K6" s="7">
        <f t="shared" si="0"/>
        <v>140</v>
      </c>
    </row>
    <row r="7" spans="1:11">
      <c r="A7" s="4">
        <v>4</v>
      </c>
      <c r="B7" s="4" t="s">
        <v>17</v>
      </c>
      <c r="C7" s="4" t="s">
        <v>48</v>
      </c>
      <c r="D7" s="8" t="s">
        <v>38</v>
      </c>
      <c r="E7" s="4" t="s">
        <v>33</v>
      </c>
      <c r="F7" s="4" t="s">
        <v>18</v>
      </c>
      <c r="G7" s="4">
        <v>7</v>
      </c>
      <c r="H7" s="7">
        <v>38.4</v>
      </c>
      <c r="I7" s="7">
        <v>0</v>
      </c>
      <c r="J7" s="7">
        <v>20</v>
      </c>
      <c r="K7" s="7">
        <f t="shared" si="0"/>
        <v>288.8</v>
      </c>
    </row>
    <row r="8" spans="1:11">
      <c r="A8" s="4">
        <v>5</v>
      </c>
      <c r="B8" s="4" t="s">
        <v>17</v>
      </c>
      <c r="C8" s="4" t="s">
        <v>49</v>
      </c>
      <c r="D8" s="8" t="s">
        <v>38</v>
      </c>
      <c r="E8" s="4" t="s">
        <v>35</v>
      </c>
      <c r="F8" s="4" t="s">
        <v>19</v>
      </c>
      <c r="G8" s="4">
        <v>7</v>
      </c>
      <c r="H8" s="7">
        <f>VLOOKUP(E8,[1]MEGHA!$C$5:$D$159,2,FALSE)</f>
        <v>30</v>
      </c>
      <c r="I8" s="7">
        <v>0</v>
      </c>
      <c r="J8" s="7">
        <v>20</v>
      </c>
      <c r="K8" s="7">
        <f t="shared" si="0"/>
        <v>230</v>
      </c>
    </row>
    <row r="9" spans="1:11">
      <c r="A9" s="4">
        <v>6</v>
      </c>
      <c r="B9" s="4" t="s">
        <v>6</v>
      </c>
      <c r="C9" s="4" t="s">
        <v>42</v>
      </c>
      <c r="D9" s="8" t="s">
        <v>38</v>
      </c>
      <c r="E9" s="4" t="s">
        <v>32</v>
      </c>
      <c r="F9" s="4" t="s">
        <v>7</v>
      </c>
      <c r="G9" s="4">
        <v>3</v>
      </c>
      <c r="H9" s="7">
        <f>VLOOKUP(E9,[1]MEGHA!$C$5:$D$159,2,FALSE)</f>
        <v>30</v>
      </c>
      <c r="I9" s="7">
        <f>VLOOKUP(E9,[1]MEGHA!$C$5:$E$159,3,FALSE)</f>
        <v>0</v>
      </c>
      <c r="J9" s="7">
        <v>20</v>
      </c>
      <c r="K9" s="7">
        <f t="shared" si="0"/>
        <v>110</v>
      </c>
    </row>
    <row r="10" spans="1:11">
      <c r="A10" s="4">
        <v>7</v>
      </c>
      <c r="B10" s="4" t="s">
        <v>8</v>
      </c>
      <c r="C10" s="4" t="s">
        <v>43</v>
      </c>
      <c r="D10" s="8" t="s">
        <v>38</v>
      </c>
      <c r="E10" s="4" t="s">
        <v>33</v>
      </c>
      <c r="F10" s="4" t="s">
        <v>9</v>
      </c>
      <c r="G10" s="4">
        <v>10</v>
      </c>
      <c r="H10" s="7">
        <v>38.4</v>
      </c>
      <c r="I10" s="7">
        <v>0</v>
      </c>
      <c r="J10" s="7">
        <v>20</v>
      </c>
      <c r="K10" s="7">
        <f t="shared" si="0"/>
        <v>404</v>
      </c>
    </row>
    <row r="11" spans="1:11">
      <c r="A11" s="4">
        <v>8</v>
      </c>
      <c r="B11" s="4" t="s">
        <v>8</v>
      </c>
      <c r="C11" s="4" t="s">
        <v>44</v>
      </c>
      <c r="D11" s="8" t="s">
        <v>38</v>
      </c>
      <c r="E11" s="4" t="s">
        <v>29</v>
      </c>
      <c r="F11" s="4" t="s">
        <v>10</v>
      </c>
      <c r="G11" s="4">
        <v>10</v>
      </c>
      <c r="H11" s="7">
        <f>VLOOKUP(E11,[1]MEGHA!$C$5:$D$159,2,FALSE)</f>
        <v>36</v>
      </c>
      <c r="I11" s="7">
        <v>0</v>
      </c>
      <c r="J11" s="7">
        <v>20</v>
      </c>
      <c r="K11" s="7">
        <f t="shared" si="0"/>
        <v>380</v>
      </c>
    </row>
    <row r="12" spans="1:11">
      <c r="A12" s="4">
        <v>9</v>
      </c>
      <c r="B12" s="4" t="s">
        <v>11</v>
      </c>
      <c r="C12" s="4" t="s">
        <v>45</v>
      </c>
      <c r="D12" s="8" t="s">
        <v>38</v>
      </c>
      <c r="E12" s="4" t="s">
        <v>34</v>
      </c>
      <c r="F12" s="4" t="s">
        <v>12</v>
      </c>
      <c r="G12" s="4">
        <v>17</v>
      </c>
      <c r="H12" s="7">
        <f>VLOOKUP(E12,[1]MEGHA!$C$5:$D$159,2,FALSE)</f>
        <v>38.4</v>
      </c>
      <c r="I12" s="7">
        <v>0</v>
      </c>
      <c r="J12" s="7">
        <v>20</v>
      </c>
      <c r="K12" s="7">
        <f t="shared" si="0"/>
        <v>672.8</v>
      </c>
    </row>
    <row r="13" spans="1:11">
      <c r="A13" s="4">
        <v>10</v>
      </c>
      <c r="B13" s="4" t="s">
        <v>20</v>
      </c>
      <c r="C13" s="4" t="s">
        <v>50</v>
      </c>
      <c r="D13" s="8" t="s">
        <v>38</v>
      </c>
      <c r="E13" s="4" t="s">
        <v>36</v>
      </c>
      <c r="F13" s="4" t="s">
        <v>21</v>
      </c>
      <c r="G13" s="4">
        <v>9</v>
      </c>
      <c r="H13" s="7">
        <f>VLOOKUP(E13,[1]MEGHA!$C$5:$D$159,2,FALSE)</f>
        <v>60</v>
      </c>
      <c r="I13" s="7">
        <f>VLOOKUP(E13,[1]MEGHA!$C$5:$E$159,3,FALSE)</f>
        <v>0</v>
      </c>
      <c r="J13" s="7">
        <v>20</v>
      </c>
      <c r="K13" s="7">
        <f t="shared" si="0"/>
        <v>560</v>
      </c>
    </row>
    <row r="14" spans="1:11">
      <c r="A14" s="4">
        <v>11</v>
      </c>
      <c r="B14" s="4" t="s">
        <v>23</v>
      </c>
      <c r="C14" s="4" t="s">
        <v>52</v>
      </c>
      <c r="D14" s="8" t="s">
        <v>38</v>
      </c>
      <c r="E14" s="4" t="s">
        <v>37</v>
      </c>
      <c r="F14" s="4" t="s">
        <v>24</v>
      </c>
      <c r="G14" s="4">
        <v>10</v>
      </c>
      <c r="H14" s="7">
        <f>VLOOKUP(E14,[1]MEGHA!$C$5:$D$159,2,FALSE)</f>
        <v>33.6</v>
      </c>
      <c r="I14" s="7">
        <f>VLOOKUP(E14,[1]MEGHA!$C$5:$E$159,3,FALSE)</f>
        <v>0</v>
      </c>
      <c r="J14" s="7">
        <v>20</v>
      </c>
      <c r="K14" s="7">
        <f t="shared" si="0"/>
        <v>356</v>
      </c>
    </row>
    <row r="15" spans="1:11">
      <c r="A15" s="4">
        <v>12</v>
      </c>
      <c r="B15" s="4" t="s">
        <v>13</v>
      </c>
      <c r="C15" s="4" t="s">
        <v>46</v>
      </c>
      <c r="D15" s="8" t="s">
        <v>38</v>
      </c>
      <c r="E15" s="4" t="s">
        <v>32</v>
      </c>
      <c r="F15" s="4" t="s">
        <v>14</v>
      </c>
      <c r="G15" s="4">
        <v>4</v>
      </c>
      <c r="H15" s="7">
        <f>VLOOKUP(E15,[1]MEGHA!$C$5:$D$159,2,FALSE)</f>
        <v>30</v>
      </c>
      <c r="I15" s="7">
        <f>VLOOKUP(E15,[1]MEGHA!$C$5:$E$159,3,FALSE)</f>
        <v>0</v>
      </c>
      <c r="J15" s="7">
        <v>20</v>
      </c>
      <c r="K15" s="7">
        <f t="shared" si="0"/>
        <v>140</v>
      </c>
    </row>
    <row r="16" spans="1:11">
      <c r="A16" s="4">
        <v>13</v>
      </c>
      <c r="B16" s="4" t="s">
        <v>13</v>
      </c>
      <c r="C16" s="4" t="s">
        <v>51</v>
      </c>
      <c r="D16" s="8" t="s">
        <v>38</v>
      </c>
      <c r="E16" s="4" t="s">
        <v>33</v>
      </c>
      <c r="F16" s="4" t="s">
        <v>22</v>
      </c>
      <c r="G16" s="4">
        <v>7</v>
      </c>
      <c r="H16" s="7">
        <v>38.4</v>
      </c>
      <c r="I16" s="7">
        <v>0</v>
      </c>
      <c r="J16" s="7">
        <v>20</v>
      </c>
      <c r="K16" s="7">
        <f t="shared" si="0"/>
        <v>288.8</v>
      </c>
    </row>
    <row r="17" spans="1:11">
      <c r="A17" s="4">
        <v>14</v>
      </c>
      <c r="B17" s="4" t="s">
        <v>13</v>
      </c>
      <c r="C17" s="4" t="s">
        <v>53</v>
      </c>
      <c r="D17" s="8" t="s">
        <v>38</v>
      </c>
      <c r="E17" s="4" t="s">
        <v>29</v>
      </c>
      <c r="F17" s="4" t="s">
        <v>25</v>
      </c>
      <c r="G17" s="4">
        <v>11</v>
      </c>
      <c r="H17" s="7">
        <f>VLOOKUP(E17,[1]MEGHA!$C$5:$D$159,2,FALSE)</f>
        <v>36</v>
      </c>
      <c r="I17" s="7">
        <f>VLOOKUP(E17,[1]MEGHA!$C$5:$E$159,3,FALSE)</f>
        <v>0</v>
      </c>
      <c r="J17" s="7">
        <v>20</v>
      </c>
      <c r="K17" s="7">
        <f t="shared" si="0"/>
        <v>416</v>
      </c>
    </row>
    <row r="18" spans="1:11">
      <c r="A18" s="4">
        <v>15</v>
      </c>
      <c r="B18" s="4" t="s">
        <v>15</v>
      </c>
      <c r="C18" s="4" t="s">
        <v>47</v>
      </c>
      <c r="D18" s="8" t="s">
        <v>38</v>
      </c>
      <c r="E18" s="4" t="s">
        <v>31</v>
      </c>
      <c r="F18" s="4" t="s">
        <v>16</v>
      </c>
      <c r="G18" s="4">
        <v>10</v>
      </c>
      <c r="H18" s="7">
        <f>VLOOKUP(E18,[1]MEGHA!$C$5:$D$159,2,FALSE)</f>
        <v>30</v>
      </c>
      <c r="I18" s="7">
        <f>VLOOKUP(E18,[1]MEGHA!$C$5:$E$159,3,FALSE)</f>
        <v>0</v>
      </c>
      <c r="J18" s="7">
        <v>20</v>
      </c>
      <c r="K18" s="7">
        <f t="shared" si="0"/>
        <v>320</v>
      </c>
    </row>
    <row r="19" spans="1:11" s="3" customFormat="1">
      <c r="A19" s="12" t="s">
        <v>62</v>
      </c>
      <c r="B19" s="13"/>
      <c r="C19" s="13"/>
      <c r="D19" s="13"/>
      <c r="E19" s="13"/>
      <c r="F19" s="13"/>
      <c r="G19" s="13"/>
      <c r="H19" s="14"/>
      <c r="I19" s="14"/>
      <c r="J19" s="15"/>
      <c r="K19" s="6">
        <f>ROUND(SUM(K4:K18),0)</f>
        <v>5050</v>
      </c>
    </row>
    <row r="20" spans="1:11" s="3" customFormat="1" ht="30" customHeight="1">
      <c r="A20" s="16" t="s">
        <v>64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  <row r="21" spans="1:11" s="3" customFormat="1" ht="30" customHeight="1">
      <c r="A21" s="16" t="s">
        <v>26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</row>
    <row r="22" spans="1:11">
      <c r="G22" s="11">
        <f>SUM(G4:G18)</f>
        <v>129</v>
      </c>
    </row>
  </sheetData>
  <sortState ref="B4:K18">
    <sortCondition ref="B4"/>
  </sortState>
  <mergeCells count="7">
    <mergeCell ref="A19:J19"/>
    <mergeCell ref="A20:K20"/>
    <mergeCell ref="A21:K21"/>
    <mergeCell ref="A1:G1"/>
    <mergeCell ref="A2:G2"/>
    <mergeCell ref="H1:K1"/>
    <mergeCell ref="H2:K2"/>
  </mergeCells>
  <conditionalFormatting sqref="C4:C18">
    <cfRule type="duplicateValues" dxfId="0" priority="2"/>
  </conditionalFormatting>
  <pageMargins left="0.3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2024-11-13T14:17:20Z</cp:lastPrinted>
  <dcterms:created xsi:type="dcterms:W3CDTF">2024-11-09T07:12:04Z</dcterms:created>
  <dcterms:modified xsi:type="dcterms:W3CDTF">2024-11-13T14:17:38Z</dcterms:modified>
</cp:coreProperties>
</file>