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Invoice!$F$1:$F$24</definedName>
  </definedNames>
  <calcPr calcId="124519"/>
</workbook>
</file>

<file path=xl/calcChain.xml><?xml version="1.0" encoding="utf-8"?>
<calcChain xmlns="http://schemas.openxmlformats.org/spreadsheetml/2006/main">
  <c r="M22" i="1"/>
  <c r="M19"/>
  <c r="M18"/>
  <c r="M13"/>
  <c r="M11"/>
  <c r="M6"/>
  <c r="M4"/>
  <c r="M5"/>
  <c r="M7"/>
  <c r="M8"/>
  <c r="M9"/>
  <c r="M10"/>
  <c r="M12"/>
  <c r="M14"/>
  <c r="M15"/>
  <c r="M16"/>
  <c r="M17"/>
  <c r="M20"/>
  <c r="M21"/>
  <c r="J5"/>
  <c r="J6"/>
  <c r="J7"/>
  <c r="J8"/>
  <c r="J9"/>
  <c r="J10"/>
  <c r="J11"/>
  <c r="J12"/>
  <c r="J13"/>
  <c r="J14"/>
  <c r="J15"/>
  <c r="J16"/>
  <c r="J17"/>
  <c r="J18"/>
  <c r="J19"/>
  <c r="J20"/>
  <c r="J21"/>
  <c r="J4"/>
  <c r="I21"/>
  <c r="I20"/>
  <c r="I17"/>
  <c r="I16"/>
  <c r="I15"/>
  <c r="I14"/>
  <c r="I12"/>
  <c r="I10"/>
  <c r="I9"/>
  <c r="I8"/>
  <c r="I7"/>
  <c r="I5"/>
  <c r="I4"/>
</calcChain>
</file>

<file path=xl/sharedStrings.xml><?xml version="1.0" encoding="utf-8"?>
<sst xmlns="http://schemas.openxmlformats.org/spreadsheetml/2006/main" count="109" uniqueCount="69">
  <si>
    <t>INVOICE
ATC LOGISTICS,,8984191006
GST No:21CHVPB1842D2ZQ</t>
  </si>
  <si>
    <t>DD</t>
  </si>
  <si>
    <t>13/2/2024</t>
  </si>
  <si>
    <t>15567</t>
  </si>
  <si>
    <t>28/2/2024</t>
  </si>
  <si>
    <t>15673</t>
  </si>
  <si>
    <t>29/2/2024</t>
  </si>
  <si>
    <t>15672</t>
  </si>
  <si>
    <t>02/2/2024</t>
  </si>
  <si>
    <t>15505</t>
  </si>
  <si>
    <t>15519</t>
  </si>
  <si>
    <t>15667</t>
  </si>
  <si>
    <t>22/2/2024</t>
  </si>
  <si>
    <t>15626</t>
  </si>
  <si>
    <t>17/2/2024</t>
  </si>
  <si>
    <t>15600</t>
  </si>
  <si>
    <t>24/2/2024</t>
  </si>
  <si>
    <t>15645</t>
  </si>
  <si>
    <t>15671</t>
  </si>
  <si>
    <t>3517715487</t>
  </si>
  <si>
    <t>3517715660</t>
  </si>
  <si>
    <t>15512</t>
  </si>
  <si>
    <t>15509</t>
  </si>
  <si>
    <t>15568</t>
  </si>
  <si>
    <t>15506</t>
  </si>
  <si>
    <t>15629</t>
  </si>
  <si>
    <t>15/2/2024</t>
  </si>
  <si>
    <t>15582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</si>
  <si>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</si>
  <si>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</si>
  <si>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JHARSUGUDA</t>
  </si>
  <si>
    <t>BALIMELA</t>
  </si>
  <si>
    <t>BARIPADA</t>
  </si>
  <si>
    <t>KORAPUT</t>
  </si>
  <si>
    <t>BERHAMPUR</t>
  </si>
  <si>
    <t>SL</t>
  </si>
  <si>
    <t>DATE</t>
  </si>
  <si>
    <t>LR NO</t>
  </si>
  <si>
    <t>INV NO</t>
  </si>
  <si>
    <t>FROM</t>
  </si>
  <si>
    <t>TO</t>
  </si>
  <si>
    <t>PG/CH/08486</t>
  </si>
  <si>
    <t>PG/CH/08487</t>
  </si>
  <si>
    <t>PG/CH/08482</t>
  </si>
  <si>
    <t>PG/CH/08512</t>
  </si>
  <si>
    <t>PG/CH/08513</t>
  </si>
  <si>
    <t>PG/CH/08483</t>
  </si>
  <si>
    <t>PG/CH/08724</t>
  </si>
  <si>
    <t>PG/CH/08725</t>
  </si>
  <si>
    <t>PG/CH/08795</t>
  </si>
  <si>
    <t>PG/CH/08871</t>
  </si>
  <si>
    <t>PG/CH/08983</t>
  </si>
  <si>
    <t>PG/CH/09002</t>
  </si>
  <si>
    <t>PG/CH/09027</t>
  </si>
  <si>
    <t>PG/JAA/05330</t>
  </si>
  <si>
    <t>PG/CH/09154</t>
  </si>
  <si>
    <t>PG/JAA/05365</t>
  </si>
  <si>
    <t>PG/CH/09182</t>
  </si>
  <si>
    <t>PG/CH/09181</t>
  </si>
  <si>
    <t>CTC</t>
  </si>
  <si>
    <t>CASE</t>
  </si>
  <si>
    <t>WIEHGT</t>
  </si>
  <si>
    <t>LR</t>
  </si>
  <si>
    <t xml:space="preserve">KOKUYO CAMLIN LTD
Address: Sector - 11, CDA, 3-C/1358,CUTTACK,9337010717
GST No:21AAACC1647E1ZD
</t>
  </si>
  <si>
    <t>(RUPEES NINETEEN THOUSAND NINE HUNDRED THIRTY ONLY)</t>
  </si>
  <si>
    <t xml:space="preserve">Bill Date:02/29/2024
Bill #:Inv-4393/2023-2024
Total Amount:19930.00
</t>
  </si>
  <si>
    <t>HAM</t>
  </si>
  <si>
    <t>AMOUNT</t>
  </si>
  <si>
    <t>RATE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</si>
</sst>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8</xdr:col>
      <xdr:colOff>171450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04775"/>
          <a:ext cx="46291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topLeftCell="A10" workbookViewId="0">
      <selection activeCell="P4" sqref="P4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11" style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6.5703125" style="2" bestFit="1" customWidth="1"/>
    <col min="11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5"/>
      <c r="I1" s="16"/>
      <c r="J1" s="21" t="s">
        <v>0</v>
      </c>
      <c r="K1" s="21"/>
      <c r="L1" s="21"/>
      <c r="M1" s="21"/>
    </row>
    <row r="2" spans="1:13" ht="69.75" customHeight="1">
      <c r="A2" s="14" t="s">
        <v>63</v>
      </c>
      <c r="B2" s="15"/>
      <c r="C2" s="15"/>
      <c r="D2" s="15"/>
      <c r="E2" s="15"/>
      <c r="F2" s="15"/>
      <c r="G2" s="15"/>
      <c r="H2" s="15"/>
      <c r="I2" s="16"/>
      <c r="J2" s="21" t="s">
        <v>65</v>
      </c>
      <c r="K2" s="21"/>
      <c r="L2" s="21"/>
      <c r="M2" s="21"/>
    </row>
    <row r="3" spans="1:13" s="9" customFormat="1" ht="21" customHeigh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60</v>
      </c>
      <c r="H3" s="5" t="s">
        <v>61</v>
      </c>
      <c r="I3" s="8" t="s">
        <v>68</v>
      </c>
      <c r="J3" s="8" t="s">
        <v>66</v>
      </c>
      <c r="K3" s="8" t="s">
        <v>1</v>
      </c>
      <c r="L3" s="8" t="s">
        <v>62</v>
      </c>
      <c r="M3" s="8" t="s">
        <v>67</v>
      </c>
    </row>
    <row r="4" spans="1:13">
      <c r="A4" s="4">
        <v>1</v>
      </c>
      <c r="B4" s="4" t="s">
        <v>8</v>
      </c>
      <c r="C4" s="4" t="s">
        <v>41</v>
      </c>
      <c r="D4" s="4" t="s">
        <v>9</v>
      </c>
      <c r="E4" s="10" t="s">
        <v>59</v>
      </c>
      <c r="F4" s="4" t="s">
        <v>33</v>
      </c>
      <c r="G4" s="4">
        <v>7</v>
      </c>
      <c r="H4" s="4">
        <v>120</v>
      </c>
      <c r="I4" s="6">
        <f>VLOOKUP(F4,'[1]KOKUYO CAMLIN LTD'!$C$7:$E$23,3,FALSE)</f>
        <v>3.4</v>
      </c>
      <c r="J4" s="6">
        <f>G4*1</f>
        <v>7</v>
      </c>
      <c r="K4" s="6">
        <v>0</v>
      </c>
      <c r="L4" s="6">
        <v>25</v>
      </c>
      <c r="M4" s="6">
        <f>H4*I4+J4+K4+L4</f>
        <v>440</v>
      </c>
    </row>
    <row r="5" spans="1:13">
      <c r="A5" s="4">
        <v>2</v>
      </c>
      <c r="B5" s="4" t="s">
        <v>8</v>
      </c>
      <c r="C5" s="4" t="s">
        <v>42</v>
      </c>
      <c r="D5" s="4" t="s">
        <v>10</v>
      </c>
      <c r="E5" s="10" t="s">
        <v>59</v>
      </c>
      <c r="F5" s="4" t="s">
        <v>31</v>
      </c>
      <c r="G5" s="4">
        <v>4</v>
      </c>
      <c r="H5" s="4">
        <v>70</v>
      </c>
      <c r="I5" s="6">
        <f>VLOOKUP(F5,'[1]KOKUYO CAMLIN LTD'!$C$7:$E$23,3,FALSE)</f>
        <v>4.5</v>
      </c>
      <c r="J5" s="6">
        <f t="shared" ref="J5:J21" si="0">G5*1</f>
        <v>4</v>
      </c>
      <c r="K5" s="6">
        <v>20</v>
      </c>
      <c r="L5" s="6">
        <v>25</v>
      </c>
      <c r="M5" s="6">
        <f t="shared" ref="M5:M21" si="1">H5*I5+J5+K5+L5</f>
        <v>364</v>
      </c>
    </row>
    <row r="6" spans="1:13">
      <c r="A6" s="4">
        <v>3</v>
      </c>
      <c r="B6" s="4" t="s">
        <v>8</v>
      </c>
      <c r="C6" s="4" t="s">
        <v>43</v>
      </c>
      <c r="D6" s="4" t="s">
        <v>19</v>
      </c>
      <c r="E6" s="10" t="s">
        <v>59</v>
      </c>
      <c r="F6" s="4" t="s">
        <v>32</v>
      </c>
      <c r="G6" s="4">
        <v>21</v>
      </c>
      <c r="H6" s="4"/>
      <c r="I6" s="6">
        <v>24</v>
      </c>
      <c r="J6" s="6">
        <f t="shared" si="0"/>
        <v>21</v>
      </c>
      <c r="K6" s="6">
        <v>0</v>
      </c>
      <c r="L6" s="6">
        <v>25</v>
      </c>
      <c r="M6" s="6">
        <f>G6*I6+J6+K6+L6</f>
        <v>550</v>
      </c>
    </row>
    <row r="7" spans="1:13">
      <c r="A7" s="4">
        <v>4</v>
      </c>
      <c r="B7" s="4" t="s">
        <v>8</v>
      </c>
      <c r="C7" s="4" t="s">
        <v>44</v>
      </c>
      <c r="D7" s="4" t="s">
        <v>21</v>
      </c>
      <c r="E7" s="10" t="s">
        <v>59</v>
      </c>
      <c r="F7" s="4" t="s">
        <v>30</v>
      </c>
      <c r="G7" s="4">
        <v>21</v>
      </c>
      <c r="H7" s="4">
        <v>390</v>
      </c>
      <c r="I7" s="6">
        <f>VLOOKUP(F7,'[1]KOKUYO CAMLIN LTD'!$C$7:$E$23,3,FALSE)</f>
        <v>2.04</v>
      </c>
      <c r="J7" s="6">
        <f t="shared" si="0"/>
        <v>21</v>
      </c>
      <c r="K7" s="6">
        <v>0</v>
      </c>
      <c r="L7" s="6">
        <v>25</v>
      </c>
      <c r="M7" s="6">
        <f t="shared" si="1"/>
        <v>841.6</v>
      </c>
    </row>
    <row r="8" spans="1:13">
      <c r="A8" s="4">
        <v>5</v>
      </c>
      <c r="B8" s="4" t="s">
        <v>8</v>
      </c>
      <c r="C8" s="4" t="s">
        <v>45</v>
      </c>
      <c r="D8" s="4" t="s">
        <v>22</v>
      </c>
      <c r="E8" s="10" t="s">
        <v>59</v>
      </c>
      <c r="F8" s="4" t="s">
        <v>34</v>
      </c>
      <c r="G8" s="4">
        <v>17</v>
      </c>
      <c r="H8" s="4">
        <v>316</v>
      </c>
      <c r="I8" s="6">
        <f>VLOOKUP(F8,'[1]KOKUYO CAMLIN LTD'!$C$7:$E$23,3,FALSE)</f>
        <v>1.44</v>
      </c>
      <c r="J8" s="6">
        <f t="shared" si="0"/>
        <v>17</v>
      </c>
      <c r="K8" s="6">
        <v>0</v>
      </c>
      <c r="L8" s="6">
        <v>25</v>
      </c>
      <c r="M8" s="6">
        <f t="shared" si="1"/>
        <v>497.03999999999996</v>
      </c>
    </row>
    <row r="9" spans="1:13">
      <c r="A9" s="4">
        <v>6</v>
      </c>
      <c r="B9" s="4" t="s">
        <v>8</v>
      </c>
      <c r="C9" s="4" t="s">
        <v>46</v>
      </c>
      <c r="D9" s="4" t="s">
        <v>24</v>
      </c>
      <c r="E9" s="10" t="s">
        <v>59</v>
      </c>
      <c r="F9" s="4" t="s">
        <v>30</v>
      </c>
      <c r="G9" s="4">
        <v>15</v>
      </c>
      <c r="H9" s="4">
        <v>252</v>
      </c>
      <c r="I9" s="6">
        <f>VLOOKUP(F9,'[1]KOKUYO CAMLIN LTD'!$C$7:$E$23,3,FALSE)</f>
        <v>2.04</v>
      </c>
      <c r="J9" s="6">
        <f t="shared" si="0"/>
        <v>15</v>
      </c>
      <c r="K9" s="6">
        <v>0</v>
      </c>
      <c r="L9" s="6">
        <v>25</v>
      </c>
      <c r="M9" s="6">
        <f t="shared" si="1"/>
        <v>554.08000000000004</v>
      </c>
    </row>
    <row r="10" spans="1:13">
      <c r="A10" s="4">
        <v>7</v>
      </c>
      <c r="B10" s="4" t="s">
        <v>2</v>
      </c>
      <c r="C10" s="4" t="s">
        <v>47</v>
      </c>
      <c r="D10" s="4" t="s">
        <v>3</v>
      </c>
      <c r="E10" s="10" t="s">
        <v>59</v>
      </c>
      <c r="F10" s="4" t="s">
        <v>30</v>
      </c>
      <c r="G10" s="4">
        <v>15</v>
      </c>
      <c r="H10" s="4">
        <v>272</v>
      </c>
      <c r="I10" s="6">
        <f>VLOOKUP(F10,'[1]KOKUYO CAMLIN LTD'!$C$7:$E$23,3,FALSE)</f>
        <v>2.04</v>
      </c>
      <c r="J10" s="6">
        <f t="shared" si="0"/>
        <v>15</v>
      </c>
      <c r="K10" s="6">
        <v>0</v>
      </c>
      <c r="L10" s="6">
        <v>25</v>
      </c>
      <c r="M10" s="6">
        <f t="shared" si="1"/>
        <v>594.88</v>
      </c>
    </row>
    <row r="11" spans="1:13">
      <c r="A11" s="4">
        <v>8</v>
      </c>
      <c r="B11" s="4" t="s">
        <v>2</v>
      </c>
      <c r="C11" s="4" t="s">
        <v>48</v>
      </c>
      <c r="D11" s="4" t="s">
        <v>23</v>
      </c>
      <c r="E11" s="10" t="s">
        <v>59</v>
      </c>
      <c r="F11" s="4" t="s">
        <v>32</v>
      </c>
      <c r="G11" s="4">
        <v>103</v>
      </c>
      <c r="H11" s="4"/>
      <c r="I11" s="6">
        <v>24</v>
      </c>
      <c r="J11" s="6">
        <f t="shared" si="0"/>
        <v>103</v>
      </c>
      <c r="K11" s="6">
        <v>0</v>
      </c>
      <c r="L11" s="6">
        <v>25</v>
      </c>
      <c r="M11" s="6">
        <f>G11*I11+J11+K11+L11</f>
        <v>2600</v>
      </c>
    </row>
    <row r="12" spans="1:13">
      <c r="A12" s="4">
        <v>9</v>
      </c>
      <c r="B12" s="4" t="s">
        <v>26</v>
      </c>
      <c r="C12" s="4" t="s">
        <v>49</v>
      </c>
      <c r="D12" s="4" t="s">
        <v>27</v>
      </c>
      <c r="E12" s="10" t="s">
        <v>59</v>
      </c>
      <c r="F12" s="4" t="s">
        <v>30</v>
      </c>
      <c r="G12" s="4">
        <v>28</v>
      </c>
      <c r="H12" s="4">
        <v>475</v>
      </c>
      <c r="I12" s="6">
        <f>VLOOKUP(F12,'[1]KOKUYO CAMLIN LTD'!$C$7:$E$23,3,FALSE)</f>
        <v>2.04</v>
      </c>
      <c r="J12" s="6">
        <f t="shared" si="0"/>
        <v>28</v>
      </c>
      <c r="K12" s="6">
        <v>0</v>
      </c>
      <c r="L12" s="6">
        <v>25</v>
      </c>
      <c r="M12" s="6">
        <f t="shared" si="1"/>
        <v>1022</v>
      </c>
    </row>
    <row r="13" spans="1:13">
      <c r="A13" s="4">
        <v>10</v>
      </c>
      <c r="B13" s="4" t="s">
        <v>14</v>
      </c>
      <c r="C13" s="4" t="s">
        <v>50</v>
      </c>
      <c r="D13" s="4" t="s">
        <v>15</v>
      </c>
      <c r="E13" s="10" t="s">
        <v>59</v>
      </c>
      <c r="F13" s="4" t="s">
        <v>32</v>
      </c>
      <c r="G13" s="4">
        <v>16</v>
      </c>
      <c r="H13" s="4"/>
      <c r="I13" s="6">
        <v>24</v>
      </c>
      <c r="J13" s="6">
        <f t="shared" si="0"/>
        <v>16</v>
      </c>
      <c r="K13" s="6">
        <v>0</v>
      </c>
      <c r="L13" s="6">
        <v>25</v>
      </c>
      <c r="M13" s="6">
        <f>G13*I13+J13+K13+L13</f>
        <v>425</v>
      </c>
    </row>
    <row r="14" spans="1:13">
      <c r="A14" s="4">
        <v>11</v>
      </c>
      <c r="B14" s="4" t="s">
        <v>12</v>
      </c>
      <c r="C14" s="4" t="s">
        <v>51</v>
      </c>
      <c r="D14" s="4" t="s">
        <v>13</v>
      </c>
      <c r="E14" s="10" t="s">
        <v>59</v>
      </c>
      <c r="F14" s="4" t="s">
        <v>34</v>
      </c>
      <c r="G14" s="4">
        <v>16</v>
      </c>
      <c r="H14" s="4">
        <v>298</v>
      </c>
      <c r="I14" s="6">
        <f>VLOOKUP(F14,'[1]KOKUYO CAMLIN LTD'!$C$7:$E$23,3,FALSE)</f>
        <v>1.44</v>
      </c>
      <c r="J14" s="6">
        <f t="shared" si="0"/>
        <v>16</v>
      </c>
      <c r="K14" s="6">
        <v>0</v>
      </c>
      <c r="L14" s="6">
        <v>25</v>
      </c>
      <c r="M14" s="6">
        <f t="shared" si="1"/>
        <v>470.12</v>
      </c>
    </row>
    <row r="15" spans="1:13">
      <c r="A15" s="4">
        <v>12</v>
      </c>
      <c r="B15" s="4" t="s">
        <v>12</v>
      </c>
      <c r="C15" s="4" t="s">
        <v>52</v>
      </c>
      <c r="D15" s="4" t="s">
        <v>25</v>
      </c>
      <c r="E15" s="10" t="s">
        <v>59</v>
      </c>
      <c r="F15" s="4" t="s">
        <v>30</v>
      </c>
      <c r="G15" s="4">
        <v>139</v>
      </c>
      <c r="H15" s="4">
        <v>2550</v>
      </c>
      <c r="I15" s="6">
        <f>VLOOKUP(F15,'[1]KOKUYO CAMLIN LTD'!$C$7:$E$23,3,FALSE)</f>
        <v>2.04</v>
      </c>
      <c r="J15" s="6">
        <f t="shared" si="0"/>
        <v>139</v>
      </c>
      <c r="K15" s="6">
        <v>0</v>
      </c>
      <c r="L15" s="6">
        <v>25</v>
      </c>
      <c r="M15" s="6">
        <f t="shared" si="1"/>
        <v>5366</v>
      </c>
    </row>
    <row r="16" spans="1:13">
      <c r="A16" s="4">
        <v>13</v>
      </c>
      <c r="B16" s="4" t="s">
        <v>16</v>
      </c>
      <c r="C16" s="4" t="s">
        <v>53</v>
      </c>
      <c r="D16" s="4" t="s">
        <v>17</v>
      </c>
      <c r="E16" s="10" t="s">
        <v>59</v>
      </c>
      <c r="F16" s="4" t="s">
        <v>30</v>
      </c>
      <c r="G16" s="4">
        <v>9</v>
      </c>
      <c r="H16" s="4">
        <v>152</v>
      </c>
      <c r="I16" s="6">
        <f>VLOOKUP(F16,'[1]KOKUYO CAMLIN LTD'!$C$7:$E$23,3,FALSE)</f>
        <v>2.04</v>
      </c>
      <c r="J16" s="6">
        <f t="shared" si="0"/>
        <v>9</v>
      </c>
      <c r="K16" s="6">
        <v>0</v>
      </c>
      <c r="L16" s="6">
        <v>25</v>
      </c>
      <c r="M16" s="6">
        <f t="shared" si="1"/>
        <v>344.08</v>
      </c>
    </row>
    <row r="17" spans="1:18">
      <c r="A17" s="4">
        <v>14</v>
      </c>
      <c r="B17" s="4" t="s">
        <v>4</v>
      </c>
      <c r="C17" s="4" t="s">
        <v>54</v>
      </c>
      <c r="D17" s="4" t="s">
        <v>5</v>
      </c>
      <c r="E17" s="10" t="s">
        <v>59</v>
      </c>
      <c r="F17" s="4" t="s">
        <v>31</v>
      </c>
      <c r="G17" s="4">
        <v>10</v>
      </c>
      <c r="H17" s="4">
        <v>182</v>
      </c>
      <c r="I17" s="6">
        <f>VLOOKUP(F17,'[1]KOKUYO CAMLIN LTD'!$C$7:$E$23,3,FALSE)</f>
        <v>4.5</v>
      </c>
      <c r="J17" s="6">
        <f t="shared" si="0"/>
        <v>10</v>
      </c>
      <c r="K17" s="6">
        <v>50</v>
      </c>
      <c r="L17" s="6">
        <v>25</v>
      </c>
      <c r="M17" s="6">
        <f t="shared" si="1"/>
        <v>904</v>
      </c>
    </row>
    <row r="18" spans="1:18">
      <c r="A18" s="4">
        <v>15</v>
      </c>
      <c r="B18" s="4" t="s">
        <v>4</v>
      </c>
      <c r="C18" s="4" t="s">
        <v>55</v>
      </c>
      <c r="D18" s="4" t="s">
        <v>20</v>
      </c>
      <c r="E18" s="10" t="s">
        <v>59</v>
      </c>
      <c r="F18" s="4" t="s">
        <v>32</v>
      </c>
      <c r="G18" s="4">
        <v>18</v>
      </c>
      <c r="H18" s="4"/>
      <c r="I18" s="6">
        <v>24</v>
      </c>
      <c r="J18" s="6">
        <f t="shared" si="0"/>
        <v>18</v>
      </c>
      <c r="K18" s="6">
        <v>0</v>
      </c>
      <c r="L18" s="6">
        <v>25</v>
      </c>
      <c r="M18" s="6">
        <f>G18*I18+J18+K18+L18</f>
        <v>475</v>
      </c>
    </row>
    <row r="19" spans="1:18">
      <c r="A19" s="4">
        <v>16</v>
      </c>
      <c r="B19" s="4" t="s">
        <v>6</v>
      </c>
      <c r="C19" s="4" t="s">
        <v>56</v>
      </c>
      <c r="D19" s="4" t="s">
        <v>7</v>
      </c>
      <c r="E19" s="10" t="s">
        <v>59</v>
      </c>
      <c r="F19" s="4" t="s">
        <v>32</v>
      </c>
      <c r="G19" s="4">
        <v>81</v>
      </c>
      <c r="H19" s="4"/>
      <c r="I19" s="6">
        <v>24</v>
      </c>
      <c r="J19" s="6">
        <f t="shared" si="0"/>
        <v>81</v>
      </c>
      <c r="K19" s="6">
        <v>0</v>
      </c>
      <c r="L19" s="6">
        <v>25</v>
      </c>
      <c r="M19" s="6">
        <f>G19*I19+J19+K19+L19</f>
        <v>2050</v>
      </c>
    </row>
    <row r="20" spans="1:18">
      <c r="A20" s="4">
        <v>17</v>
      </c>
      <c r="B20" s="4" t="s">
        <v>6</v>
      </c>
      <c r="C20" s="4" t="s">
        <v>57</v>
      </c>
      <c r="D20" s="4" t="s">
        <v>11</v>
      </c>
      <c r="E20" s="10" t="s">
        <v>59</v>
      </c>
      <c r="F20" s="4" t="s">
        <v>33</v>
      </c>
      <c r="G20" s="4">
        <v>30</v>
      </c>
      <c r="H20" s="4">
        <v>530</v>
      </c>
      <c r="I20" s="6">
        <f>VLOOKUP(F20,'[1]KOKUYO CAMLIN LTD'!$C$7:$E$23,3,FALSE)</f>
        <v>3.4</v>
      </c>
      <c r="J20" s="6">
        <f t="shared" si="0"/>
        <v>30</v>
      </c>
      <c r="K20" s="6">
        <v>0</v>
      </c>
      <c r="L20" s="6">
        <v>25</v>
      </c>
      <c r="M20" s="6">
        <f t="shared" si="1"/>
        <v>1857</v>
      </c>
    </row>
    <row r="21" spans="1:18">
      <c r="A21" s="4">
        <v>18</v>
      </c>
      <c r="B21" s="4" t="s">
        <v>6</v>
      </c>
      <c r="C21" s="4" t="s">
        <v>58</v>
      </c>
      <c r="D21" s="4" t="s">
        <v>18</v>
      </c>
      <c r="E21" s="10" t="s">
        <v>59</v>
      </c>
      <c r="F21" s="4" t="s">
        <v>34</v>
      </c>
      <c r="G21" s="4">
        <v>20</v>
      </c>
      <c r="H21" s="4">
        <v>368</v>
      </c>
      <c r="I21" s="6">
        <f>VLOOKUP(F21,'[1]KOKUYO CAMLIN LTD'!$C$7:$E$23,3,FALSE)</f>
        <v>1.44</v>
      </c>
      <c r="J21" s="6">
        <f t="shared" si="0"/>
        <v>20</v>
      </c>
      <c r="K21" s="6">
        <v>0</v>
      </c>
      <c r="L21" s="6">
        <v>25</v>
      </c>
      <c r="M21" s="6">
        <f t="shared" si="1"/>
        <v>574.91999999999996</v>
      </c>
      <c r="R21" s="11"/>
    </row>
    <row r="22" spans="1:18" s="3" customFormat="1">
      <c r="A22" s="17" t="s">
        <v>64</v>
      </c>
      <c r="B22" s="18"/>
      <c r="C22" s="18"/>
      <c r="D22" s="18"/>
      <c r="E22" s="18"/>
      <c r="F22" s="18"/>
      <c r="G22" s="18"/>
      <c r="H22" s="18"/>
      <c r="I22" s="19"/>
      <c r="J22" s="19"/>
      <c r="K22" s="19"/>
      <c r="L22" s="20"/>
      <c r="M22" s="7">
        <f>ROUND(SUM(M4:M21),0)</f>
        <v>19930</v>
      </c>
    </row>
    <row r="23" spans="1:18" s="3" customFormat="1" ht="30" customHeight="1">
      <c r="A23" s="12" t="s">
        <v>28</v>
      </c>
      <c r="B23" s="12"/>
      <c r="C23" s="12"/>
      <c r="D23" s="12"/>
      <c r="E23" s="12"/>
      <c r="F23" s="12"/>
      <c r="G23" s="12"/>
      <c r="H23" s="12"/>
      <c r="I23" s="13"/>
      <c r="J23" s="13"/>
      <c r="K23" s="13"/>
      <c r="L23" s="13"/>
      <c r="M23" s="13"/>
    </row>
    <row r="24" spans="1:18" s="3" customFormat="1" ht="30" customHeight="1">
      <c r="A24" s="12" t="s">
        <v>29</v>
      </c>
      <c r="B24" s="12"/>
      <c r="C24" s="12"/>
      <c r="D24" s="12"/>
      <c r="E24" s="12"/>
      <c r="F24" s="12"/>
      <c r="G24" s="12"/>
      <c r="H24" s="12"/>
      <c r="I24" s="13"/>
      <c r="J24" s="13"/>
      <c r="K24" s="13"/>
      <c r="L24" s="13"/>
      <c r="M24" s="13"/>
    </row>
  </sheetData>
  <sortState ref="B5:R22">
    <sortCondition ref="B5"/>
  </sortState>
  <mergeCells count="7">
    <mergeCell ref="A23:M23"/>
    <mergeCell ref="A24:M24"/>
    <mergeCell ref="A2:I2"/>
    <mergeCell ref="A1:I1"/>
    <mergeCell ref="A22:L22"/>
    <mergeCell ref="J1:M1"/>
    <mergeCell ref="J2:M2"/>
  </mergeCells>
  <pageMargins left="0.15748031496062992" right="0.19685039370078741" top="0.55118110236220474" bottom="0.47244094488188981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2024-03-12T11:20:11Z</cp:lastPrinted>
  <dcterms:created xsi:type="dcterms:W3CDTF">2024-03-11T08:42:52Z</dcterms:created>
  <dcterms:modified xsi:type="dcterms:W3CDTF">2024-03-12T11:20:13Z</dcterms:modified>
</cp:coreProperties>
</file>