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19" i="1" l="1"/>
  <c r="G36" i="1" l="1"/>
  <c r="H5" i="1"/>
  <c r="J5" i="1" s="1"/>
  <c r="H6" i="1"/>
  <c r="J6" i="1" s="1"/>
  <c r="H7" i="1"/>
  <c r="J7" i="1" s="1"/>
  <c r="H8" i="1"/>
  <c r="H9" i="1"/>
  <c r="J9" i="1" s="1"/>
  <c r="H10" i="1"/>
  <c r="J10" i="1" s="1"/>
  <c r="H11" i="1"/>
  <c r="J11" i="1" s="1"/>
  <c r="H12" i="1"/>
  <c r="H13" i="1"/>
  <c r="J13" i="1" s="1"/>
  <c r="H14" i="1"/>
  <c r="J14" i="1" s="1"/>
  <c r="H15" i="1"/>
  <c r="J15" i="1" s="1"/>
  <c r="H16" i="1"/>
  <c r="H17" i="1"/>
  <c r="J17" i="1" s="1"/>
  <c r="H18" i="1"/>
  <c r="J18" i="1" s="1"/>
  <c r="H20" i="1"/>
  <c r="J20" i="1" s="1"/>
  <c r="H21" i="1"/>
  <c r="J21" i="1" s="1"/>
  <c r="H22" i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4" i="1"/>
  <c r="J4" i="1" s="1"/>
  <c r="J8" i="1"/>
  <c r="J12" i="1"/>
  <c r="J16" i="1"/>
  <c r="J22" i="1"/>
  <c r="J32" i="1" l="1"/>
</calcChain>
</file>

<file path=xl/sharedStrings.xml><?xml version="1.0" encoding="utf-8"?>
<sst xmlns="http://schemas.openxmlformats.org/spreadsheetml/2006/main" count="157" uniqueCount="107">
  <si>
    <t>Invoice
PRAGATI LOGISTICS,SAMANTA SAHI KHUNTIA LANE,8984191006
GST :21AGHPB9356M1Z9</t>
  </si>
  <si>
    <t>DATE</t>
  </si>
  <si>
    <t>AMOUNT</t>
  </si>
  <si>
    <t>01/6/2024</t>
  </si>
  <si>
    <t>179</t>
  </si>
  <si>
    <t>10086/165/186</t>
  </si>
  <si>
    <t>03/6/2024</t>
  </si>
  <si>
    <t>163/84</t>
  </si>
  <si>
    <t>184</t>
  </si>
  <si>
    <t>10181</t>
  </si>
  <si>
    <t>190</t>
  </si>
  <si>
    <t>12/6/2024</t>
  </si>
  <si>
    <t>99/206</t>
  </si>
  <si>
    <t>13/6/2024</t>
  </si>
  <si>
    <t>204/98</t>
  </si>
  <si>
    <t>17/6/2024</t>
  </si>
  <si>
    <t>10209</t>
  </si>
  <si>
    <t>19/6/2024</t>
  </si>
  <si>
    <t>10217</t>
  </si>
  <si>
    <t>20/6/2024</t>
  </si>
  <si>
    <t>10216</t>
  </si>
  <si>
    <t>105</t>
  </si>
  <si>
    <t>21/6/2024</t>
  </si>
  <si>
    <t>10108</t>
  </si>
  <si>
    <t>22/6/2024</t>
  </si>
  <si>
    <t>10110</t>
  </si>
  <si>
    <t>10228</t>
  </si>
  <si>
    <t>24/6/2024</t>
  </si>
  <si>
    <t>112</t>
  </si>
  <si>
    <t>10239</t>
  </si>
  <si>
    <t>25/6/2024</t>
  </si>
  <si>
    <t>116</t>
  </si>
  <si>
    <t>27/6/2024</t>
  </si>
  <si>
    <t>10247</t>
  </si>
  <si>
    <t>10243</t>
  </si>
  <si>
    <t>245/246</t>
  </si>
  <si>
    <t>28/6/2024</t>
  </si>
  <si>
    <t>10121</t>
  </si>
  <si>
    <t>10124</t>
  </si>
  <si>
    <t>10256</t>
  </si>
  <si>
    <t>29/6/2024</t>
  </si>
  <si>
    <t>123/254</t>
  </si>
  <si>
    <t>30/6/2024</t>
  </si>
  <si>
    <t>257</t>
  </si>
  <si>
    <t>129</t>
  </si>
  <si>
    <t>GST to be paid by Consignor under Reverse Charge Mechanism (RCM) as per GST</t>
  </si>
  <si>
    <t>Thanking you for your business.
PRAGATI LOGISTICS</t>
  </si>
  <si>
    <t>PL/DO/04394</t>
  </si>
  <si>
    <t>PL/JA/04883</t>
  </si>
  <si>
    <t>PL/JA/04969</t>
  </si>
  <si>
    <t>PL/DO/04526</t>
  </si>
  <si>
    <t>PL/JA/05158</t>
  </si>
  <si>
    <t>PL/JA/05180</t>
  </si>
  <si>
    <t>PL/JA/05612</t>
  </si>
  <si>
    <t>PL/JA/05690</t>
  </si>
  <si>
    <t>PL/MA/03727</t>
  </si>
  <si>
    <t>PL/JA/06170</t>
  </si>
  <si>
    <t>PL/JA/06144</t>
  </si>
  <si>
    <t>PL/DO/05439</t>
  </si>
  <si>
    <t>PL/DO/05548</t>
  </si>
  <si>
    <t>PL/JA/06355</t>
  </si>
  <si>
    <t>PL/JA/06356</t>
  </si>
  <si>
    <t>PL/JA/06353</t>
  </si>
  <si>
    <t>PL/DO/05658</t>
  </si>
  <si>
    <t>PL/DO/05677</t>
  </si>
  <si>
    <t>PL/DO/05737</t>
  </si>
  <si>
    <t>PL/JA/06654</t>
  </si>
  <si>
    <t>PL/JA/06715</t>
  </si>
  <si>
    <t>PL/JA/06716</t>
  </si>
  <si>
    <t>PL/DO/05921</t>
  </si>
  <si>
    <t>PL/DO/05989</t>
  </si>
  <si>
    <t>PL/DO/05997</t>
  </si>
  <si>
    <t>PL/JA/07030</t>
  </si>
  <si>
    <t>PL/DO/06090</t>
  </si>
  <si>
    <t>PL/DO/06091</t>
  </si>
  <si>
    <t>SL</t>
  </si>
  <si>
    <t>LR NO</t>
  </si>
  <si>
    <t>INV NO</t>
  </si>
  <si>
    <t>FROM</t>
  </si>
  <si>
    <t>DESTINATION</t>
  </si>
  <si>
    <t>LR CH</t>
  </si>
  <si>
    <t>BARI</t>
  </si>
  <si>
    <t>ANGUL</t>
  </si>
  <si>
    <t>KEONJHAR</t>
  </si>
  <si>
    <t>JAGATSINGHPUR</t>
  </si>
  <si>
    <t>BHADRAK</t>
  </si>
  <si>
    <t>KHARIAR ROAD</t>
  </si>
  <si>
    <t>BALASORE</t>
  </si>
  <si>
    <t>RAMBAG</t>
  </si>
  <si>
    <t>JEYPORE</t>
  </si>
  <si>
    <t>KARANJIA</t>
  </si>
  <si>
    <t>SUNABEDA</t>
  </si>
  <si>
    <t>JAJPUR ROAD</t>
  </si>
  <si>
    <t>GAMBHARIMUNDA</t>
  </si>
  <si>
    <t>DHENKANAL</t>
  </si>
  <si>
    <t>KENDRAPARA</t>
  </si>
  <si>
    <t>NAYAGARH</t>
  </si>
  <si>
    <t>PURI</t>
  </si>
  <si>
    <t>CTC</t>
  </si>
  <si>
    <t>JASHIPUR</t>
  </si>
  <si>
    <t>Declaration � Kindly verify and confirm before 20/07/2024</t>
  </si>
  <si>
    <t xml:space="preserve">TO, 
KORES INDIA LIMITED
Address: KK Bhawasinka Compound, 
Cantonment Road CUTTACK  753001
 ODISHAmo-9861073280,9040636745
GST No:21AAACK5069Q2Z7
</t>
  </si>
  <si>
    <t>CASE</t>
  </si>
  <si>
    <t>(RUPEES THIRTY ONE THOUSAND EIGHT HUNDRED SEVENTY FIVE ONLY)</t>
  </si>
  <si>
    <t>Bill Date: 20/07/2024
Bill NO : 11438
TotalAmount: 31875.00</t>
  </si>
  <si>
    <t>RATE</t>
  </si>
  <si>
    <t>10232 / 10233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</si>
</sst>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2" fontId="3" fillId="0" borderId="1" xfId="0" applyNumberFormat="1" applyFont="1" applyBorder="1" applyAlignment="1">
      <alignment horizontal="right" vertical="center" wrapText="1"/>
    </xf>
    <xf numFmtId="0" fontId="0" fillId="0" borderId="0" xfId="0" applyNumberFormat="1" applyFont="1" applyAlignment="1">
      <alignment horizontal="righ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0" fontId="3" fillId="0" borderId="4" xfId="0" applyNumberFormat="1" applyFont="1" applyBorder="1" applyAlignment="1">
      <alignment horizontal="right" vertical="center" wrapText="1"/>
    </xf>
    <xf numFmtId="0" fontId="3" fillId="0" borderId="3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85725</xdr:rowOff>
    </xdr:from>
    <xdr:to>
      <xdr:col>5</xdr:col>
      <xdr:colOff>1104900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85725"/>
          <a:ext cx="40100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>
            <v>149.1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N2" sqref="N2"/>
    </sheetView>
  </sheetViews>
  <sheetFormatPr defaultRowHeight="15"/>
  <cols>
    <col min="1" max="1" width="4.140625" style="15" customWidth="1"/>
    <col min="2" max="2" width="10.42578125" style="1" customWidth="1"/>
    <col min="3" max="3" width="13.5703125" style="1" customWidth="1"/>
    <col min="4" max="4" width="10.7109375" style="1" customWidth="1"/>
    <col min="5" max="5" width="6.42578125" style="1" bestFit="1" customWidth="1"/>
    <col min="6" max="6" width="18" style="1" bestFit="1" customWidth="1"/>
    <col min="7" max="7" width="6.85546875" style="1" customWidth="1"/>
    <col min="8" max="8" width="7.5703125" style="1" customWidth="1"/>
    <col min="9" max="9" width="7.42578125" style="1" customWidth="1"/>
    <col min="10" max="10" width="9.42578125" style="1" bestFit="1" customWidth="1"/>
    <col min="11" max="16384" width="9.140625" style="1"/>
  </cols>
  <sheetData>
    <row r="1" spans="1:10" ht="90" customHeight="1">
      <c r="A1" s="28"/>
      <c r="B1" s="28"/>
      <c r="C1" s="28"/>
      <c r="D1" s="28"/>
      <c r="E1" s="28"/>
      <c r="F1" s="28"/>
      <c r="G1" s="22" t="s">
        <v>0</v>
      </c>
      <c r="H1" s="23"/>
      <c r="I1" s="23"/>
      <c r="J1" s="24"/>
    </row>
    <row r="2" spans="1:10" ht="104.25" customHeight="1">
      <c r="A2" s="28" t="s">
        <v>101</v>
      </c>
      <c r="B2" s="28"/>
      <c r="C2" s="28"/>
      <c r="D2" s="28"/>
      <c r="E2" s="28"/>
      <c r="F2" s="28"/>
      <c r="G2" s="22" t="s">
        <v>104</v>
      </c>
      <c r="H2" s="23"/>
      <c r="I2" s="23"/>
      <c r="J2" s="24"/>
    </row>
    <row r="3" spans="1:10" s="7" customFormat="1">
      <c r="A3" s="8" t="s">
        <v>75</v>
      </c>
      <c r="B3" s="8" t="s">
        <v>1</v>
      </c>
      <c r="C3" s="8" t="s">
        <v>76</v>
      </c>
      <c r="D3" s="8" t="s">
        <v>77</v>
      </c>
      <c r="E3" s="8" t="s">
        <v>78</v>
      </c>
      <c r="F3" s="8" t="s">
        <v>79</v>
      </c>
      <c r="G3" s="8" t="s">
        <v>102</v>
      </c>
      <c r="H3" s="8" t="s">
        <v>105</v>
      </c>
      <c r="I3" s="8" t="s">
        <v>80</v>
      </c>
      <c r="J3" s="8" t="s">
        <v>2</v>
      </c>
    </row>
    <row r="4" spans="1:10">
      <c r="A4" s="14">
        <v>1</v>
      </c>
      <c r="B4" s="2" t="s">
        <v>3</v>
      </c>
      <c r="C4" s="2" t="s">
        <v>47</v>
      </c>
      <c r="D4" s="2" t="s">
        <v>4</v>
      </c>
      <c r="E4" s="4" t="s">
        <v>98</v>
      </c>
      <c r="F4" s="2" t="s">
        <v>81</v>
      </c>
      <c r="G4" s="2">
        <v>12</v>
      </c>
      <c r="H4" s="3">
        <f>VLOOKUP(F4,'[1]KORAS INDIA'!$C$4:$D$78,2,FALSE)</f>
        <v>75.599999999999994</v>
      </c>
      <c r="I4" s="3">
        <v>35</v>
      </c>
      <c r="J4" s="3">
        <f>G4*H4+I4</f>
        <v>942.19999999999993</v>
      </c>
    </row>
    <row r="5" spans="1:10" s="11" customFormat="1" ht="30">
      <c r="A5" s="16">
        <v>2</v>
      </c>
      <c r="B5" s="17" t="s">
        <v>3</v>
      </c>
      <c r="C5" s="17" t="s">
        <v>48</v>
      </c>
      <c r="D5" s="17" t="s">
        <v>5</v>
      </c>
      <c r="E5" s="18" t="s">
        <v>98</v>
      </c>
      <c r="F5" s="18" t="s">
        <v>82</v>
      </c>
      <c r="G5" s="17">
        <v>21</v>
      </c>
      <c r="H5" s="19">
        <f>VLOOKUP(F5,'[1]KORAS INDIA'!$C$4:$D$78,2,FALSE)</f>
        <v>52.5</v>
      </c>
      <c r="I5" s="19">
        <v>35</v>
      </c>
      <c r="J5" s="19">
        <f>G5*H5+I5</f>
        <v>1137.5</v>
      </c>
    </row>
    <row r="6" spans="1:10">
      <c r="A6" s="14">
        <v>3</v>
      </c>
      <c r="B6" s="2" t="s">
        <v>6</v>
      </c>
      <c r="C6" s="2" t="s">
        <v>49</v>
      </c>
      <c r="D6" s="2" t="s">
        <v>7</v>
      </c>
      <c r="E6" s="4" t="s">
        <v>98</v>
      </c>
      <c r="F6" s="2" t="s">
        <v>83</v>
      </c>
      <c r="G6" s="2">
        <v>16</v>
      </c>
      <c r="H6" s="3">
        <f>VLOOKUP(F6,'[1]KORAS INDIA'!$C$4:$D$78,2,FALSE)</f>
        <v>61.95</v>
      </c>
      <c r="I6" s="3">
        <v>35</v>
      </c>
      <c r="J6" s="3">
        <f>G6*H6+I6</f>
        <v>1026.2</v>
      </c>
    </row>
    <row r="7" spans="1:10">
      <c r="A7" s="14">
        <v>4</v>
      </c>
      <c r="B7" s="2" t="s">
        <v>6</v>
      </c>
      <c r="C7" s="2" t="s">
        <v>50</v>
      </c>
      <c r="D7" s="2" t="s">
        <v>8</v>
      </c>
      <c r="E7" s="4" t="s">
        <v>98</v>
      </c>
      <c r="F7" s="2" t="s">
        <v>84</v>
      </c>
      <c r="G7" s="2">
        <v>9</v>
      </c>
      <c r="H7" s="3">
        <f>VLOOKUP(F7,'[1]KORAS INDIA'!$C$4:$D$78,2,FALSE)</f>
        <v>52.5</v>
      </c>
      <c r="I7" s="3">
        <v>35</v>
      </c>
      <c r="J7" s="3">
        <f>G7*H7+I7</f>
        <v>507.5</v>
      </c>
    </row>
    <row r="8" spans="1:10">
      <c r="A8" s="14">
        <v>5</v>
      </c>
      <c r="B8" s="2" t="s">
        <v>6</v>
      </c>
      <c r="C8" s="2" t="s">
        <v>51</v>
      </c>
      <c r="D8" s="2" t="s">
        <v>9</v>
      </c>
      <c r="E8" s="4" t="s">
        <v>98</v>
      </c>
      <c r="F8" s="2" t="s">
        <v>85</v>
      </c>
      <c r="G8" s="2">
        <v>7</v>
      </c>
      <c r="H8" s="3">
        <f>VLOOKUP(F8,'[1]KORAS INDIA'!$C$4:$D$78,2,FALSE)</f>
        <v>52.5</v>
      </c>
      <c r="I8" s="3">
        <v>35</v>
      </c>
      <c r="J8" s="3">
        <f>G8*H8+I8</f>
        <v>402.5</v>
      </c>
    </row>
    <row r="9" spans="1:10">
      <c r="A9" s="14">
        <v>6</v>
      </c>
      <c r="B9" s="2" t="s">
        <v>6</v>
      </c>
      <c r="C9" s="2" t="s">
        <v>52</v>
      </c>
      <c r="D9" s="2" t="s">
        <v>10</v>
      </c>
      <c r="E9" s="4" t="s">
        <v>98</v>
      </c>
      <c r="F9" s="4" t="s">
        <v>99</v>
      </c>
      <c r="G9" s="2">
        <v>5</v>
      </c>
      <c r="H9" s="3">
        <f>VLOOKUP(F9,'[1]KORAS INDIA'!$C$4:$D$78,2,FALSE)</f>
        <v>123.9</v>
      </c>
      <c r="I9" s="3">
        <v>35</v>
      </c>
      <c r="J9" s="3">
        <f>G9*H9+I9</f>
        <v>654.5</v>
      </c>
    </row>
    <row r="10" spans="1:10">
      <c r="A10" s="14">
        <v>7</v>
      </c>
      <c r="B10" s="2" t="s">
        <v>11</v>
      </c>
      <c r="C10" s="2" t="s">
        <v>53</v>
      </c>
      <c r="D10" s="2" t="s">
        <v>12</v>
      </c>
      <c r="E10" s="4" t="s">
        <v>98</v>
      </c>
      <c r="F10" s="2" t="s">
        <v>86</v>
      </c>
      <c r="G10" s="2">
        <v>31</v>
      </c>
      <c r="H10" s="3">
        <f>VLOOKUP(F10,'[1]KORAS INDIA'!$C$4:$D$78,2,FALSE)</f>
        <v>131.25</v>
      </c>
      <c r="I10" s="3">
        <v>35</v>
      </c>
      <c r="J10" s="3">
        <f>G10*H10+I10</f>
        <v>4103.75</v>
      </c>
    </row>
    <row r="11" spans="1:10">
      <c r="A11" s="14">
        <v>8</v>
      </c>
      <c r="B11" s="2" t="s">
        <v>13</v>
      </c>
      <c r="C11" s="2" t="s">
        <v>54</v>
      </c>
      <c r="D11" s="2" t="s">
        <v>14</v>
      </c>
      <c r="E11" s="4" t="s">
        <v>98</v>
      </c>
      <c r="F11" s="2" t="s">
        <v>87</v>
      </c>
      <c r="G11" s="2">
        <v>7</v>
      </c>
      <c r="H11" s="3">
        <f>VLOOKUP(F11,'[1]KORAS INDIA'!$C$4:$D$78,2,FALSE)</f>
        <v>52.5</v>
      </c>
      <c r="I11" s="3">
        <v>35</v>
      </c>
      <c r="J11" s="3">
        <f>G11*H11+I11</f>
        <v>402.5</v>
      </c>
    </row>
    <row r="12" spans="1:10">
      <c r="A12" s="14">
        <v>9</v>
      </c>
      <c r="B12" s="2" t="s">
        <v>15</v>
      </c>
      <c r="C12" s="2" t="s">
        <v>55</v>
      </c>
      <c r="D12" s="2" t="s">
        <v>16</v>
      </c>
      <c r="E12" s="4" t="s">
        <v>98</v>
      </c>
      <c r="F12" s="2" t="s">
        <v>82</v>
      </c>
      <c r="G12" s="2">
        <v>10</v>
      </c>
      <c r="H12" s="3">
        <f>VLOOKUP(F12,'[1]KORAS INDIA'!$C$4:$D$78,2,FALSE)</f>
        <v>52.5</v>
      </c>
      <c r="I12" s="3">
        <v>35</v>
      </c>
      <c r="J12" s="3">
        <f>G12*H12+I12</f>
        <v>560</v>
      </c>
    </row>
    <row r="13" spans="1:10">
      <c r="A13" s="14">
        <v>10</v>
      </c>
      <c r="B13" s="2" t="s">
        <v>17</v>
      </c>
      <c r="C13" s="2" t="s">
        <v>56</v>
      </c>
      <c r="D13" s="2" t="s">
        <v>18</v>
      </c>
      <c r="E13" s="4" t="s">
        <v>98</v>
      </c>
      <c r="F13" s="4" t="s">
        <v>99</v>
      </c>
      <c r="G13" s="2">
        <v>7</v>
      </c>
      <c r="H13" s="3">
        <f>VLOOKUP(F13,'[1]KORAS INDIA'!$C$4:$D$78,2,FALSE)</f>
        <v>123.9</v>
      </c>
      <c r="I13" s="3">
        <v>35</v>
      </c>
      <c r="J13" s="3">
        <f>G13*H13+I13</f>
        <v>902.30000000000007</v>
      </c>
    </row>
    <row r="14" spans="1:10">
      <c r="A14" s="14">
        <v>11</v>
      </c>
      <c r="B14" s="2" t="s">
        <v>19</v>
      </c>
      <c r="C14" s="2" t="s">
        <v>57</v>
      </c>
      <c r="D14" s="2" t="s">
        <v>20</v>
      </c>
      <c r="E14" s="4" t="s">
        <v>98</v>
      </c>
      <c r="F14" s="2" t="s">
        <v>82</v>
      </c>
      <c r="G14" s="2">
        <v>8</v>
      </c>
      <c r="H14" s="3">
        <f>VLOOKUP(F14,'[1]KORAS INDIA'!$C$4:$D$78,2,FALSE)</f>
        <v>52.5</v>
      </c>
      <c r="I14" s="3">
        <v>35</v>
      </c>
      <c r="J14" s="3">
        <f>G14*H14+I14</f>
        <v>455</v>
      </c>
    </row>
    <row r="15" spans="1:10">
      <c r="A15" s="14">
        <v>12</v>
      </c>
      <c r="B15" s="2" t="s">
        <v>19</v>
      </c>
      <c r="C15" s="2" t="s">
        <v>58</v>
      </c>
      <c r="D15" s="2" t="s">
        <v>21</v>
      </c>
      <c r="E15" s="4" t="s">
        <v>98</v>
      </c>
      <c r="F15" s="2" t="s">
        <v>88</v>
      </c>
      <c r="G15" s="2">
        <v>5</v>
      </c>
      <c r="H15" s="3">
        <f>VLOOKUP(F15,'[1]KORAS INDIA'!$C$4:$D$78,2,FALSE)</f>
        <v>63</v>
      </c>
      <c r="I15" s="3">
        <v>35</v>
      </c>
      <c r="J15" s="3">
        <f>G15*H15+I15</f>
        <v>350</v>
      </c>
    </row>
    <row r="16" spans="1:10">
      <c r="A16" s="14">
        <v>13</v>
      </c>
      <c r="B16" s="2" t="s">
        <v>22</v>
      </c>
      <c r="C16" s="2" t="s">
        <v>59</v>
      </c>
      <c r="D16" s="2" t="s">
        <v>23</v>
      </c>
      <c r="E16" s="4" t="s">
        <v>98</v>
      </c>
      <c r="F16" s="2" t="s">
        <v>81</v>
      </c>
      <c r="G16" s="2">
        <v>39</v>
      </c>
      <c r="H16" s="3">
        <f>VLOOKUP(F16,'[1]KORAS INDIA'!$C$4:$D$78,2,FALSE)</f>
        <v>75.599999999999994</v>
      </c>
      <c r="I16" s="3">
        <v>35</v>
      </c>
      <c r="J16" s="3">
        <f>G16*H16+I16</f>
        <v>2983.3999999999996</v>
      </c>
    </row>
    <row r="17" spans="1:11">
      <c r="A17" s="14">
        <v>14</v>
      </c>
      <c r="B17" s="2" t="s">
        <v>24</v>
      </c>
      <c r="C17" s="2" t="s">
        <v>60</v>
      </c>
      <c r="D17" s="2" t="s">
        <v>25</v>
      </c>
      <c r="E17" s="4" t="s">
        <v>98</v>
      </c>
      <c r="F17" s="2" t="s">
        <v>89</v>
      </c>
      <c r="G17" s="2">
        <v>24</v>
      </c>
      <c r="H17" s="3">
        <f>VLOOKUP(F17,'[1]KORAS INDIA'!$C$4:$D$78,2,FALSE)</f>
        <v>106.05</v>
      </c>
      <c r="I17" s="3">
        <v>35</v>
      </c>
      <c r="J17" s="3">
        <f>G17*H17+I17</f>
        <v>2580.1999999999998</v>
      </c>
    </row>
    <row r="18" spans="1:11" s="11" customFormat="1" ht="30">
      <c r="A18" s="16">
        <v>15</v>
      </c>
      <c r="B18" s="17" t="s">
        <v>24</v>
      </c>
      <c r="C18" s="17" t="s">
        <v>61</v>
      </c>
      <c r="D18" s="17" t="s">
        <v>106</v>
      </c>
      <c r="E18" s="18" t="s">
        <v>98</v>
      </c>
      <c r="F18" s="17" t="s">
        <v>90</v>
      </c>
      <c r="G18" s="17">
        <v>7</v>
      </c>
      <c r="H18" s="19">
        <f>VLOOKUP(F18,'[1]KORAS INDIA'!$C$4:$D$78,2,FALSE)</f>
        <v>78.75</v>
      </c>
      <c r="I18" s="19">
        <v>35</v>
      </c>
      <c r="J18" s="19">
        <f>G18*H18+I18</f>
        <v>586.25</v>
      </c>
    </row>
    <row r="19" spans="1:11">
      <c r="A19" s="14">
        <v>16</v>
      </c>
      <c r="B19" s="2" t="s">
        <v>24</v>
      </c>
      <c r="C19" s="2" t="s">
        <v>62</v>
      </c>
      <c r="D19" s="2" t="s">
        <v>26</v>
      </c>
      <c r="E19" s="4" t="s">
        <v>98</v>
      </c>
      <c r="F19" s="2" t="s">
        <v>91</v>
      </c>
      <c r="G19" s="2">
        <v>5</v>
      </c>
      <c r="H19" s="3">
        <v>115.59</v>
      </c>
      <c r="I19" s="3">
        <v>35</v>
      </c>
      <c r="J19" s="3">
        <f>G19*H19+I19</f>
        <v>612.95000000000005</v>
      </c>
      <c r="K19" s="20"/>
    </row>
    <row r="20" spans="1:11">
      <c r="A20" s="14">
        <v>17</v>
      </c>
      <c r="B20" s="2" t="s">
        <v>27</v>
      </c>
      <c r="C20" s="2" t="s">
        <v>63</v>
      </c>
      <c r="D20" s="2" t="s">
        <v>28</v>
      </c>
      <c r="E20" s="4" t="s">
        <v>98</v>
      </c>
      <c r="F20" s="2" t="s">
        <v>92</v>
      </c>
      <c r="G20" s="2">
        <v>18</v>
      </c>
      <c r="H20" s="3">
        <f>VLOOKUP(F20,'[1]KORAS INDIA'!$C$4:$D$78,2,FALSE)</f>
        <v>52.5</v>
      </c>
      <c r="I20" s="3">
        <v>35</v>
      </c>
      <c r="J20" s="3">
        <f>G20*H20+I20</f>
        <v>980</v>
      </c>
    </row>
    <row r="21" spans="1:11">
      <c r="A21" s="14">
        <v>18</v>
      </c>
      <c r="B21" s="2" t="s">
        <v>27</v>
      </c>
      <c r="C21" s="2" t="s">
        <v>64</v>
      </c>
      <c r="D21" s="2" t="s">
        <v>29</v>
      </c>
      <c r="E21" s="4" t="s">
        <v>98</v>
      </c>
      <c r="F21" s="2" t="s">
        <v>93</v>
      </c>
      <c r="G21" s="2">
        <v>6</v>
      </c>
      <c r="H21" s="3">
        <f>VLOOKUP(F21,'[1]KORAS INDIA'!$C$4:$D$78,2,FALSE)</f>
        <v>90.3</v>
      </c>
      <c r="I21" s="3">
        <v>35</v>
      </c>
      <c r="J21" s="3">
        <f>G21*H21+I21</f>
        <v>576.79999999999995</v>
      </c>
    </row>
    <row r="22" spans="1:11">
      <c r="A22" s="14">
        <v>19</v>
      </c>
      <c r="B22" s="2" t="s">
        <v>30</v>
      </c>
      <c r="C22" s="2" t="s">
        <v>65</v>
      </c>
      <c r="D22" s="2" t="s">
        <v>31</v>
      </c>
      <c r="E22" s="4" t="s">
        <v>98</v>
      </c>
      <c r="F22" s="2" t="s">
        <v>94</v>
      </c>
      <c r="G22" s="2">
        <v>23</v>
      </c>
      <c r="H22" s="3">
        <f>VLOOKUP(F22,'[1]KORAS INDIA'!$C$4:$D$78,2,FALSE)</f>
        <v>52.5</v>
      </c>
      <c r="I22" s="3">
        <v>35</v>
      </c>
      <c r="J22" s="3">
        <f>G22*H22+I22</f>
        <v>1242.5</v>
      </c>
    </row>
    <row r="23" spans="1:11">
      <c r="A23" s="14">
        <v>20</v>
      </c>
      <c r="B23" s="2" t="s">
        <v>32</v>
      </c>
      <c r="C23" s="2" t="s">
        <v>66</v>
      </c>
      <c r="D23" s="2" t="s">
        <v>33</v>
      </c>
      <c r="E23" s="4" t="s">
        <v>98</v>
      </c>
      <c r="F23" s="2" t="s">
        <v>86</v>
      </c>
      <c r="G23" s="2">
        <v>17</v>
      </c>
      <c r="H23" s="3">
        <f>VLOOKUP(F23,'[1]KORAS INDIA'!$C$4:$D$78,2,FALSE)</f>
        <v>131.25</v>
      </c>
      <c r="I23" s="3">
        <v>35</v>
      </c>
      <c r="J23" s="3">
        <f>G23*H23+I23</f>
        <v>2266.25</v>
      </c>
    </row>
    <row r="24" spans="1:11">
      <c r="A24" s="14">
        <v>21</v>
      </c>
      <c r="B24" s="2" t="s">
        <v>32</v>
      </c>
      <c r="C24" s="2" t="s">
        <v>67</v>
      </c>
      <c r="D24" s="2" t="s">
        <v>34</v>
      </c>
      <c r="E24" s="4" t="s">
        <v>98</v>
      </c>
      <c r="F24" s="2" t="s">
        <v>85</v>
      </c>
      <c r="G24" s="2">
        <v>8</v>
      </c>
      <c r="H24" s="3">
        <f>VLOOKUP(F24,'[1]KORAS INDIA'!$C$4:$D$78,2,FALSE)</f>
        <v>52.5</v>
      </c>
      <c r="I24" s="3">
        <v>35</v>
      </c>
      <c r="J24" s="3">
        <f>G24*H24+I24</f>
        <v>455</v>
      </c>
    </row>
    <row r="25" spans="1:11">
      <c r="A25" s="14">
        <v>22</v>
      </c>
      <c r="B25" s="2" t="s">
        <v>32</v>
      </c>
      <c r="C25" s="2" t="s">
        <v>68</v>
      </c>
      <c r="D25" s="2" t="s">
        <v>35</v>
      </c>
      <c r="E25" s="4" t="s">
        <v>98</v>
      </c>
      <c r="F25" s="2" t="s">
        <v>85</v>
      </c>
      <c r="G25" s="2">
        <v>7</v>
      </c>
      <c r="H25" s="3">
        <f>VLOOKUP(F25,'[1]KORAS INDIA'!$C$4:$D$78,2,FALSE)</f>
        <v>52.5</v>
      </c>
      <c r="I25" s="3">
        <v>35</v>
      </c>
      <c r="J25" s="3">
        <f>G25*H25+I25</f>
        <v>402.5</v>
      </c>
    </row>
    <row r="26" spans="1:11">
      <c r="A26" s="14">
        <v>23</v>
      </c>
      <c r="B26" s="2" t="s">
        <v>36</v>
      </c>
      <c r="C26" s="2" t="s">
        <v>69</v>
      </c>
      <c r="D26" s="2" t="s">
        <v>37</v>
      </c>
      <c r="E26" s="4" t="s">
        <v>98</v>
      </c>
      <c r="F26" s="2" t="s">
        <v>84</v>
      </c>
      <c r="G26" s="2">
        <v>24</v>
      </c>
      <c r="H26" s="3">
        <f>VLOOKUP(F26,'[1]KORAS INDIA'!$C$4:$D$78,2,FALSE)</f>
        <v>52.5</v>
      </c>
      <c r="I26" s="3">
        <v>35</v>
      </c>
      <c r="J26" s="3">
        <f>G26*H26+I26</f>
        <v>1295</v>
      </c>
    </row>
    <row r="27" spans="1:11">
      <c r="A27" s="14">
        <v>24</v>
      </c>
      <c r="B27" s="2" t="s">
        <v>36</v>
      </c>
      <c r="C27" s="2" t="s">
        <v>70</v>
      </c>
      <c r="D27" s="2" t="s">
        <v>38</v>
      </c>
      <c r="E27" s="4" t="s">
        <v>98</v>
      </c>
      <c r="F27" s="2" t="s">
        <v>95</v>
      </c>
      <c r="G27" s="2">
        <v>28</v>
      </c>
      <c r="H27" s="3">
        <f>VLOOKUP(F27,'[1]KORAS INDIA'!$C$4:$D$78,2,FALSE)</f>
        <v>52.5</v>
      </c>
      <c r="I27" s="3">
        <v>35</v>
      </c>
      <c r="J27" s="3">
        <f>G27*H27+I27</f>
        <v>1505</v>
      </c>
    </row>
    <row r="28" spans="1:11">
      <c r="A28" s="14">
        <v>25</v>
      </c>
      <c r="B28" s="2" t="s">
        <v>36</v>
      </c>
      <c r="C28" s="2" t="s">
        <v>71</v>
      </c>
      <c r="D28" s="2" t="s">
        <v>39</v>
      </c>
      <c r="E28" s="4" t="s">
        <v>98</v>
      </c>
      <c r="F28" s="2" t="s">
        <v>96</v>
      </c>
      <c r="G28" s="2">
        <v>9</v>
      </c>
      <c r="H28" s="3">
        <f>VLOOKUP(F28,'[1]KORAS INDIA'!$C$4:$D$78,2,FALSE)</f>
        <v>52.5</v>
      </c>
      <c r="I28" s="3">
        <v>35</v>
      </c>
      <c r="J28" s="3">
        <f>G28*H28+I28</f>
        <v>507.5</v>
      </c>
    </row>
    <row r="29" spans="1:11">
      <c r="A29" s="14">
        <v>26</v>
      </c>
      <c r="B29" s="2" t="s">
        <v>40</v>
      </c>
      <c r="C29" s="2" t="s">
        <v>72</v>
      </c>
      <c r="D29" s="2" t="s">
        <v>41</v>
      </c>
      <c r="E29" s="4" t="s">
        <v>98</v>
      </c>
      <c r="F29" s="2" t="s">
        <v>83</v>
      </c>
      <c r="G29" s="2">
        <v>42</v>
      </c>
      <c r="H29" s="3">
        <f>VLOOKUP(F29,'[1]KORAS INDIA'!$C$4:$D$78,2,FALSE)</f>
        <v>61.95</v>
      </c>
      <c r="I29" s="3">
        <v>35</v>
      </c>
      <c r="J29" s="3">
        <f>G29*H29+I29</f>
        <v>2636.9</v>
      </c>
    </row>
    <row r="30" spans="1:11">
      <c r="A30" s="14">
        <v>27</v>
      </c>
      <c r="B30" s="2" t="s">
        <v>42</v>
      </c>
      <c r="C30" s="2" t="s">
        <v>73</v>
      </c>
      <c r="D30" s="2" t="s">
        <v>43</v>
      </c>
      <c r="E30" s="4" t="s">
        <v>98</v>
      </c>
      <c r="F30" s="2" t="s">
        <v>97</v>
      </c>
      <c r="G30" s="2">
        <v>2</v>
      </c>
      <c r="H30" s="3">
        <f>VLOOKUP(F30,'[1]KORAS INDIA'!$C$4:$D$78,2,FALSE)</f>
        <v>52.5</v>
      </c>
      <c r="I30" s="3">
        <v>35</v>
      </c>
      <c r="J30" s="3">
        <f>G30*H30+I30</f>
        <v>140</v>
      </c>
    </row>
    <row r="31" spans="1:11">
      <c r="A31" s="14">
        <v>28</v>
      </c>
      <c r="B31" s="2" t="s">
        <v>42</v>
      </c>
      <c r="C31" s="2" t="s">
        <v>74</v>
      </c>
      <c r="D31" s="2" t="s">
        <v>44</v>
      </c>
      <c r="E31" s="4" t="s">
        <v>98</v>
      </c>
      <c r="F31" s="2" t="s">
        <v>93</v>
      </c>
      <c r="G31" s="2">
        <v>18</v>
      </c>
      <c r="H31" s="3">
        <f>VLOOKUP(F31,'[1]KORAS INDIA'!$C$4:$D$78,2,FALSE)</f>
        <v>90.3</v>
      </c>
      <c r="I31" s="3">
        <v>35</v>
      </c>
      <c r="J31" s="3">
        <f>G31*H31+I31</f>
        <v>1660.3999999999999</v>
      </c>
    </row>
    <row r="32" spans="1:11" s="13" customFormat="1">
      <c r="A32" s="25" t="s">
        <v>103</v>
      </c>
      <c r="B32" s="26"/>
      <c r="C32" s="26"/>
      <c r="D32" s="26"/>
      <c r="E32" s="26"/>
      <c r="F32" s="26"/>
      <c r="G32" s="26"/>
      <c r="H32" s="26"/>
      <c r="I32" s="27"/>
      <c r="J32" s="12">
        <f>ROUND(SUM(J4:J31),0)</f>
        <v>31875</v>
      </c>
    </row>
    <row r="33" spans="1:10" s="6" customFormat="1" ht="15" customHeight="1">
      <c r="A33" s="29" t="s">
        <v>45</v>
      </c>
      <c r="B33" s="30"/>
      <c r="C33" s="30"/>
      <c r="D33" s="30"/>
      <c r="E33" s="30"/>
      <c r="F33" s="30"/>
      <c r="G33" s="30"/>
      <c r="H33" s="30"/>
      <c r="I33" s="30"/>
      <c r="J33" s="31"/>
    </row>
    <row r="34" spans="1:10" s="6" customFormat="1" ht="15" customHeight="1">
      <c r="A34" s="29" t="s">
        <v>100</v>
      </c>
      <c r="B34" s="30"/>
      <c r="C34" s="30"/>
      <c r="D34" s="30"/>
      <c r="E34" s="30"/>
      <c r="F34" s="30"/>
      <c r="G34" s="30"/>
      <c r="H34" s="30"/>
      <c r="I34" s="30"/>
      <c r="J34" s="31"/>
    </row>
    <row r="35" spans="1:10" s="6" customFormat="1" ht="30" customHeight="1">
      <c r="A35" s="21" t="s">
        <v>46</v>
      </c>
      <c r="B35" s="21"/>
      <c r="C35" s="21"/>
      <c r="D35" s="21"/>
      <c r="E35" s="21"/>
      <c r="F35" s="21"/>
      <c r="G35" s="21"/>
      <c r="H35" s="21"/>
      <c r="I35" s="21"/>
      <c r="J35" s="5"/>
    </row>
    <row r="36" spans="1:10" s="6" customFormat="1">
      <c r="A36" s="10"/>
      <c r="G36" s="9">
        <f>SUM(G4:G31)</f>
        <v>415</v>
      </c>
    </row>
    <row r="37" spans="1:10" s="6" customFormat="1">
      <c r="A37" s="10"/>
    </row>
  </sheetData>
  <sortState ref="B5:S31">
    <sortCondition ref="B4"/>
  </sortState>
  <mergeCells count="8">
    <mergeCell ref="A35:I35"/>
    <mergeCell ref="G1:J1"/>
    <mergeCell ref="G2:J2"/>
    <mergeCell ref="A32:I32"/>
    <mergeCell ref="A1:F1"/>
    <mergeCell ref="A2:F2"/>
    <mergeCell ref="A33:J33"/>
    <mergeCell ref="A34:J34"/>
  </mergeCells>
  <conditionalFormatting sqref="C1:C2 C4:C32 C35:C1048576">
    <cfRule type="duplicateValues" dxfId="0" priority="1"/>
  </conditionalFormatting>
  <pageMargins left="0.36" right="0.38" top="0.32" bottom="0.36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2024-07-25T10:42:37Z</cp:lastPrinted>
  <dcterms:created xsi:type="dcterms:W3CDTF">2024-07-17T10:10:35Z</dcterms:created>
  <dcterms:modified xsi:type="dcterms:W3CDTF">2024-07-25T10:42:37Z</dcterms:modified>
</cp:coreProperties>
</file>