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10" windowWidth="20730" windowHeight="201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G17" i="1"/>
  <c r="K13" i="1"/>
  <c r="K12" i="1"/>
  <c r="K11" i="1"/>
  <c r="K10" i="1"/>
  <c r="K9" i="1"/>
  <c r="K8" i="1"/>
  <c r="K7" i="1"/>
  <c r="K6" i="1"/>
  <c r="K5" i="1"/>
  <c r="K4" i="1"/>
  <c r="J13" i="1"/>
  <c r="J12" i="1"/>
  <c r="J11" i="1"/>
  <c r="J10" i="1"/>
  <c r="J9" i="1"/>
  <c r="J8" i="1"/>
  <c r="J7" i="1"/>
  <c r="J6" i="1"/>
  <c r="J5" i="1"/>
  <c r="J4" i="1"/>
  <c r="I13" i="1"/>
  <c r="M13" i="1" s="1"/>
  <c r="I12" i="1"/>
  <c r="M12" i="1" s="1"/>
  <c r="I11" i="1"/>
  <c r="M11" i="1" s="1"/>
  <c r="I10" i="1"/>
  <c r="M10" i="1" s="1"/>
  <c r="I9" i="1"/>
  <c r="M9" i="1" s="1"/>
  <c r="I8" i="1"/>
  <c r="M8" i="1" s="1"/>
  <c r="I7" i="1"/>
  <c r="M7" i="1" s="1"/>
  <c r="I6" i="1"/>
  <c r="M6" i="1" s="1"/>
  <c r="I5" i="1"/>
  <c r="M5" i="1" s="1"/>
  <c r="I4" i="1"/>
  <c r="M4" i="1" s="1"/>
  <c r="M14" i="1" l="1"/>
</calcChain>
</file>

<file path=xl/sharedStrings.xml><?xml version="1.0" encoding="utf-8"?>
<sst xmlns="http://schemas.openxmlformats.org/spreadsheetml/2006/main" count="69" uniqueCount="53">
  <si>
    <t>INVOICE
ATC LOGISTICS,,8984191006
GST No:21CHVPB1842D2ZQ</t>
  </si>
  <si>
    <t>Route</t>
  </si>
  <si>
    <t>Amount</t>
  </si>
  <si>
    <t>01/8/2022</t>
  </si>
  <si>
    <t>PG/CH/04253/22-23</t>
  </si>
  <si>
    <t>10215/10439</t>
  </si>
  <si>
    <t>10/8/2022</t>
  </si>
  <si>
    <t>PG/CH/04587/22-23</t>
  </si>
  <si>
    <t>10460</t>
  </si>
  <si>
    <t>11/8/2022</t>
  </si>
  <si>
    <t>PG/CH/04611/22-23</t>
  </si>
  <si>
    <t>10462</t>
  </si>
  <si>
    <t>12/8/2022</t>
  </si>
  <si>
    <t>PG/CH/04670/22-23</t>
  </si>
  <si>
    <t>10467/10237/10238</t>
  </si>
  <si>
    <t>13/8/2022</t>
  </si>
  <si>
    <t>PG/CH/04677/22-23</t>
  </si>
  <si>
    <t>475</t>
  </si>
  <si>
    <t>16/8/2022</t>
  </si>
  <si>
    <t>PG/CH/04764/22-23</t>
  </si>
  <si>
    <t>10245/10479</t>
  </si>
  <si>
    <t>23/8/2022</t>
  </si>
  <si>
    <t>PG/CH/04942/22-23</t>
  </si>
  <si>
    <t>100256/10508</t>
  </si>
  <si>
    <t>PG/CH/04962/22-23</t>
  </si>
  <si>
    <t>10257</t>
  </si>
  <si>
    <t>29/8/2022</t>
  </si>
  <si>
    <t>PG/CH/05186/22-23</t>
  </si>
  <si>
    <t>10540</t>
  </si>
  <si>
    <t>31/8/2022</t>
  </si>
  <si>
    <t>PG/CH/05275/22-23</t>
  </si>
  <si>
    <t>10284/10547</t>
  </si>
  <si>
    <t>Thanking you for your business.
ATC LOGISTICS</t>
  </si>
  <si>
    <t>DATE</t>
  </si>
  <si>
    <t>LR NO.</t>
  </si>
  <si>
    <t>INV. NO.</t>
  </si>
  <si>
    <t>CASE</t>
  </si>
  <si>
    <t>WEIGHT</t>
  </si>
  <si>
    <t>RATE</t>
  </si>
  <si>
    <t>HML</t>
  </si>
  <si>
    <t>DD.CH.</t>
  </si>
  <si>
    <t>LR CH.</t>
  </si>
  <si>
    <t>SUNABEDA</t>
  </si>
  <si>
    <t>JHARSUGUDA</t>
  </si>
  <si>
    <t>KHARIAR ROAD</t>
  </si>
  <si>
    <t>JEYPORE</t>
  </si>
  <si>
    <t>Kindly, verify &amp; confirm within 7 days, else GST will be filed by 20th OCTOBER, 2022. 
GST to be paid by Consignor under Reverse Charge Mechanism(RCM) as per GST.</t>
  </si>
  <si>
    <t>(RUPEES FIFTEEN THOUSAND TWO HUNDRED SIXTY THREE ONLY)</t>
  </si>
  <si>
    <t xml:space="preserve">Bill Date: 02/09/2022
Bill #:Inv-2050/22-23
Total Amount: 15263.00
</t>
  </si>
  <si>
    <t>SL</t>
  </si>
  <si>
    <t>FROM</t>
  </si>
  <si>
    <t>CTC</t>
  </si>
  <si>
    <t xml:space="preserve">KORES INDIA LIMITED
Address: C/O M/S Pratik Agarwal  KK Bhawasinka Compound,  Cantonment Road 753001,9337192133
GST No:21AAACK5069Q2Z7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</si>
</sst>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762000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LOGISTICS/ATC-2022-23/ATC%20QUOTATION-202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C6" t="str">
            <v>ANGUL</v>
          </cell>
          <cell r="D6">
            <v>1.8</v>
          </cell>
          <cell r="E6">
            <v>10</v>
          </cell>
          <cell r="F6">
            <v>2</v>
          </cell>
          <cell r="G6">
            <v>25</v>
          </cell>
          <cell r="I6">
            <v>2.5</v>
          </cell>
        </row>
        <row r="7">
          <cell r="C7" t="str">
            <v>BALASORE</v>
          </cell>
          <cell r="D7">
            <v>1.8</v>
          </cell>
          <cell r="E7">
            <v>10</v>
          </cell>
          <cell r="F7">
            <v>2</v>
          </cell>
          <cell r="G7">
            <v>25</v>
          </cell>
          <cell r="I7">
            <v>2.5</v>
          </cell>
        </row>
        <row r="8">
          <cell r="C8" t="str">
            <v>BARAGARH</v>
          </cell>
          <cell r="D8">
            <v>1.95</v>
          </cell>
          <cell r="E8">
            <v>10</v>
          </cell>
          <cell r="F8">
            <v>2</v>
          </cell>
          <cell r="G8">
            <v>25</v>
          </cell>
          <cell r="I8">
            <v>2.65</v>
          </cell>
        </row>
        <row r="9">
          <cell r="C9" t="str">
            <v>BARIPADA</v>
          </cell>
          <cell r="D9">
            <v>2.6</v>
          </cell>
          <cell r="E9">
            <v>10</v>
          </cell>
          <cell r="F9">
            <v>2</v>
          </cell>
          <cell r="G9">
            <v>25</v>
          </cell>
          <cell r="I9">
            <v>3.3</v>
          </cell>
        </row>
        <row r="10">
          <cell r="C10" t="str">
            <v>BERHAMPUR</v>
          </cell>
          <cell r="D10">
            <v>1.6</v>
          </cell>
          <cell r="E10">
            <v>10</v>
          </cell>
          <cell r="F10">
            <v>2</v>
          </cell>
          <cell r="G10">
            <v>25</v>
          </cell>
          <cell r="I10">
            <v>2.2999999999999998</v>
          </cell>
        </row>
        <row r="11">
          <cell r="C11" t="str">
            <v>BHAWANIPATNA</v>
          </cell>
          <cell r="D11">
            <v>3</v>
          </cell>
          <cell r="E11">
            <v>10</v>
          </cell>
          <cell r="F11">
            <v>2</v>
          </cell>
          <cell r="G11">
            <v>25</v>
          </cell>
          <cell r="I11">
            <v>3.7</v>
          </cell>
        </row>
        <row r="12">
          <cell r="C12" t="str">
            <v>BOLANGIR</v>
          </cell>
          <cell r="D12">
            <v>2.75</v>
          </cell>
          <cell r="E12">
            <v>10</v>
          </cell>
          <cell r="F12">
            <v>2</v>
          </cell>
          <cell r="G12">
            <v>25</v>
          </cell>
          <cell r="I12">
            <v>3.45</v>
          </cell>
        </row>
        <row r="13">
          <cell r="C13" t="str">
            <v>JEYPORE</v>
          </cell>
          <cell r="D13">
            <v>3.75</v>
          </cell>
          <cell r="E13">
            <v>10</v>
          </cell>
          <cell r="F13">
            <v>2</v>
          </cell>
          <cell r="G13">
            <v>25</v>
          </cell>
          <cell r="I13">
            <v>4.45</v>
          </cell>
        </row>
        <row r="14">
          <cell r="C14" t="str">
            <v>JHARSUGUDA</v>
          </cell>
          <cell r="D14">
            <v>2</v>
          </cell>
          <cell r="E14">
            <v>10</v>
          </cell>
          <cell r="F14">
            <v>2</v>
          </cell>
          <cell r="G14">
            <v>25</v>
          </cell>
          <cell r="I14">
            <v>2.7</v>
          </cell>
        </row>
        <row r="15">
          <cell r="C15" t="str">
            <v>JUNAGARH</v>
          </cell>
          <cell r="D15">
            <v>3.5</v>
          </cell>
          <cell r="E15">
            <v>10</v>
          </cell>
          <cell r="F15">
            <v>2</v>
          </cell>
          <cell r="G15">
            <v>25</v>
          </cell>
          <cell r="I15">
            <v>4.2</v>
          </cell>
        </row>
        <row r="16">
          <cell r="C16" t="str">
            <v>KANTABANJI</v>
          </cell>
          <cell r="D16">
            <v>3.5</v>
          </cell>
          <cell r="E16">
            <v>10</v>
          </cell>
          <cell r="F16">
            <v>2</v>
          </cell>
          <cell r="G16">
            <v>25</v>
          </cell>
          <cell r="I16">
            <v>4.2</v>
          </cell>
        </row>
        <row r="17">
          <cell r="C17" t="str">
            <v>KHARIAR ROAD</v>
          </cell>
          <cell r="D17">
            <v>3.5</v>
          </cell>
          <cell r="E17">
            <v>10</v>
          </cell>
          <cell r="F17">
            <v>2</v>
          </cell>
          <cell r="G17">
            <v>25</v>
          </cell>
          <cell r="I17">
            <v>4.2</v>
          </cell>
        </row>
        <row r="18">
          <cell r="C18" t="str">
            <v>KORAPUT</v>
          </cell>
          <cell r="D18">
            <v>4</v>
          </cell>
          <cell r="E18">
            <v>10</v>
          </cell>
          <cell r="F18">
            <v>2</v>
          </cell>
          <cell r="G18">
            <v>25</v>
          </cell>
          <cell r="I18">
            <v>4.7</v>
          </cell>
        </row>
        <row r="19">
          <cell r="C19" t="str">
            <v>MALKANGIRI</v>
          </cell>
          <cell r="D19">
            <v>4</v>
          </cell>
          <cell r="E19">
            <v>10</v>
          </cell>
          <cell r="F19">
            <v>2</v>
          </cell>
          <cell r="G19">
            <v>25</v>
          </cell>
          <cell r="I19">
            <v>4.7</v>
          </cell>
        </row>
        <row r="20">
          <cell r="C20" t="str">
            <v>NUAPADA</v>
          </cell>
          <cell r="D20">
            <v>3.5</v>
          </cell>
          <cell r="E20">
            <v>10</v>
          </cell>
          <cell r="F20">
            <v>2</v>
          </cell>
          <cell r="G20">
            <v>25</v>
          </cell>
          <cell r="I20">
            <v>4.2</v>
          </cell>
        </row>
        <row r="21">
          <cell r="C21" t="str">
            <v>RAYAGADA</v>
          </cell>
          <cell r="D21">
            <v>3</v>
          </cell>
          <cell r="E21">
            <v>10</v>
          </cell>
          <cell r="F21">
            <v>2</v>
          </cell>
          <cell r="G21">
            <v>25</v>
          </cell>
          <cell r="I21">
            <v>3.7</v>
          </cell>
        </row>
        <row r="22">
          <cell r="C22" t="str">
            <v>ROURKELA</v>
          </cell>
          <cell r="D22">
            <v>1.95</v>
          </cell>
          <cell r="E22">
            <v>10</v>
          </cell>
          <cell r="F22">
            <v>2</v>
          </cell>
          <cell r="G22">
            <v>25</v>
          </cell>
          <cell r="I22">
            <v>2.65</v>
          </cell>
        </row>
        <row r="23">
          <cell r="C23" t="str">
            <v>SAMBALPUR</v>
          </cell>
          <cell r="D23">
            <v>2</v>
          </cell>
          <cell r="E23">
            <v>10</v>
          </cell>
          <cell r="F23">
            <v>2</v>
          </cell>
          <cell r="G23">
            <v>25</v>
          </cell>
          <cell r="I23">
            <v>2.7</v>
          </cell>
        </row>
        <row r="24">
          <cell r="C24" t="str">
            <v>SIMILIGUDA</v>
          </cell>
          <cell r="D24">
            <v>4</v>
          </cell>
          <cell r="E24">
            <v>10</v>
          </cell>
          <cell r="F24">
            <v>2</v>
          </cell>
          <cell r="G24">
            <v>25</v>
          </cell>
          <cell r="I24">
            <v>4.7</v>
          </cell>
        </row>
        <row r="25">
          <cell r="C25" t="str">
            <v>SUNABEDA</v>
          </cell>
          <cell r="D25">
            <v>4</v>
          </cell>
          <cell r="E25">
            <v>10</v>
          </cell>
          <cell r="F25">
            <v>2</v>
          </cell>
          <cell r="G25">
            <v>25</v>
          </cell>
          <cell r="I25">
            <v>4.7</v>
          </cell>
        </row>
        <row r="26">
          <cell r="C26" t="str">
            <v>TALCHER</v>
          </cell>
          <cell r="D26">
            <v>1.8</v>
          </cell>
          <cell r="E26">
            <v>10</v>
          </cell>
          <cell r="F26">
            <v>2</v>
          </cell>
          <cell r="G26">
            <v>25</v>
          </cell>
          <cell r="I26">
            <v>2.5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7" workbookViewId="0">
      <selection activeCell="P11" sqref="P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2.85546875" style="1" bestFit="1" customWidth="1"/>
    <col min="6" max="6" width="12.85546875" style="1" customWidth="1"/>
    <col min="7" max="7" width="5.140625" style="1" bestFit="1" customWidth="1"/>
    <col min="8" max="8" width="8.140625" style="1" customWidth="1"/>
    <col min="9" max="9" width="5.5703125" style="2" bestFit="1" customWidth="1"/>
    <col min="10" max="10" width="6.5703125" style="2" bestFit="1" customWidth="1"/>
    <col min="11" max="11" width="7.42578125" style="2" customWidth="1"/>
    <col min="12" max="12" width="5.5703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16"/>
      <c r="J1" s="11" t="s">
        <v>0</v>
      </c>
      <c r="K1" s="12"/>
      <c r="L1" s="12"/>
      <c r="M1" s="12"/>
    </row>
    <row r="2" spans="1:13" ht="78" customHeight="1">
      <c r="A2" s="24" t="s">
        <v>52</v>
      </c>
      <c r="B2" s="15"/>
      <c r="C2" s="15"/>
      <c r="D2" s="15"/>
      <c r="E2" s="15"/>
      <c r="F2" s="15"/>
      <c r="G2" s="15"/>
      <c r="H2" s="15"/>
      <c r="I2" s="16"/>
      <c r="J2" s="13" t="s">
        <v>48</v>
      </c>
      <c r="K2" s="12"/>
      <c r="L2" s="12"/>
      <c r="M2" s="12"/>
    </row>
    <row r="3" spans="1:13" s="8" customFormat="1" ht="28.5" customHeight="1">
      <c r="A3" s="9" t="s">
        <v>49</v>
      </c>
      <c r="B3" s="5" t="s">
        <v>33</v>
      </c>
      <c r="C3" s="5" t="s">
        <v>34</v>
      </c>
      <c r="D3" s="9" t="s">
        <v>50</v>
      </c>
      <c r="E3" s="5" t="s">
        <v>1</v>
      </c>
      <c r="F3" s="5" t="s">
        <v>35</v>
      </c>
      <c r="G3" s="5" t="s">
        <v>36</v>
      </c>
      <c r="H3" s="5" t="s">
        <v>37</v>
      </c>
      <c r="I3" s="7" t="s">
        <v>38</v>
      </c>
      <c r="J3" s="7" t="s">
        <v>39</v>
      </c>
      <c r="K3" s="7" t="s">
        <v>40</v>
      </c>
      <c r="L3" s="7" t="s">
        <v>41</v>
      </c>
      <c r="M3" s="7" t="s">
        <v>2</v>
      </c>
    </row>
    <row r="4" spans="1:13" ht="30">
      <c r="A4" s="4">
        <v>1</v>
      </c>
      <c r="B4" s="4" t="s">
        <v>3</v>
      </c>
      <c r="C4" s="4" t="s">
        <v>4</v>
      </c>
      <c r="D4" s="23" t="s">
        <v>51</v>
      </c>
      <c r="E4" s="4" t="s">
        <v>42</v>
      </c>
      <c r="F4" s="4" t="s">
        <v>5</v>
      </c>
      <c r="G4" s="4">
        <v>35</v>
      </c>
      <c r="H4" s="4">
        <v>497</v>
      </c>
      <c r="I4" s="6">
        <f>VLOOKUP(E4,'[1]KORES INDIA LTD'!$C$6:$I$26,7,FALSE)</f>
        <v>4.7</v>
      </c>
      <c r="J4" s="6">
        <f>G4*3</f>
        <v>105</v>
      </c>
      <c r="K4" s="6">
        <f>G4*10</f>
        <v>350</v>
      </c>
      <c r="L4" s="6">
        <v>35</v>
      </c>
      <c r="M4" s="6">
        <f>H4*I4+J4+K4+L4</f>
        <v>2825.9</v>
      </c>
    </row>
    <row r="5" spans="1:13" ht="30">
      <c r="A5" s="4">
        <v>2</v>
      </c>
      <c r="B5" s="4" t="s">
        <v>6</v>
      </c>
      <c r="C5" s="4" t="s">
        <v>7</v>
      </c>
      <c r="D5" s="23" t="s">
        <v>51</v>
      </c>
      <c r="E5" s="4" t="s">
        <v>42</v>
      </c>
      <c r="F5" s="4" t="s">
        <v>8</v>
      </c>
      <c r="G5" s="4">
        <v>18</v>
      </c>
      <c r="H5" s="4">
        <v>281</v>
      </c>
      <c r="I5" s="6">
        <f>VLOOKUP(E5,'[1]KORES INDIA LTD'!$C$6:$I$26,7,FALSE)</f>
        <v>4.7</v>
      </c>
      <c r="J5" s="6">
        <f t="shared" ref="J5:J13" si="0">G5*3</f>
        <v>54</v>
      </c>
      <c r="K5" s="6">
        <f t="shared" ref="K5:K13" si="1">G5*10</f>
        <v>180</v>
      </c>
      <c r="L5" s="6">
        <v>35</v>
      </c>
      <c r="M5" s="6">
        <f t="shared" ref="M5:M13" si="2">H5*I5+J5+K5+L5</f>
        <v>1589.7</v>
      </c>
    </row>
    <row r="6" spans="1:13" ht="30">
      <c r="A6" s="4">
        <v>3</v>
      </c>
      <c r="B6" s="4" t="s">
        <v>9</v>
      </c>
      <c r="C6" s="4" t="s">
        <v>10</v>
      </c>
      <c r="D6" s="23" t="s">
        <v>51</v>
      </c>
      <c r="E6" s="4" t="s">
        <v>43</v>
      </c>
      <c r="F6" s="4" t="s">
        <v>11</v>
      </c>
      <c r="G6" s="4">
        <v>2</v>
      </c>
      <c r="H6" s="4">
        <v>68</v>
      </c>
      <c r="I6" s="6">
        <f>VLOOKUP(E6,'[1]KORES INDIA LTD'!$C$6:$I$26,7,FALSE)</f>
        <v>2.7</v>
      </c>
      <c r="J6" s="6">
        <f t="shared" si="0"/>
        <v>6</v>
      </c>
      <c r="K6" s="6">
        <f t="shared" si="1"/>
        <v>20</v>
      </c>
      <c r="L6" s="6">
        <v>35</v>
      </c>
      <c r="M6" s="6">
        <f t="shared" si="2"/>
        <v>244.60000000000002</v>
      </c>
    </row>
    <row r="7" spans="1:13" ht="30">
      <c r="A7" s="4">
        <v>4</v>
      </c>
      <c r="B7" s="4" t="s">
        <v>12</v>
      </c>
      <c r="C7" s="4" t="s">
        <v>13</v>
      </c>
      <c r="D7" s="23" t="s">
        <v>51</v>
      </c>
      <c r="E7" s="4" t="s">
        <v>44</v>
      </c>
      <c r="F7" s="4" t="s">
        <v>14</v>
      </c>
      <c r="G7" s="4">
        <v>21</v>
      </c>
      <c r="H7" s="4">
        <v>263</v>
      </c>
      <c r="I7" s="6">
        <f>VLOOKUP(E7,'[1]KORES INDIA LTD'!$C$6:$I$26,7,FALSE)</f>
        <v>4.2</v>
      </c>
      <c r="J7" s="6">
        <f t="shared" si="0"/>
        <v>63</v>
      </c>
      <c r="K7" s="6">
        <f t="shared" si="1"/>
        <v>210</v>
      </c>
      <c r="L7" s="6">
        <v>35</v>
      </c>
      <c r="M7" s="6">
        <f t="shared" si="2"/>
        <v>1412.6000000000001</v>
      </c>
    </row>
    <row r="8" spans="1:13" ht="30">
      <c r="A8" s="4">
        <v>5</v>
      </c>
      <c r="B8" s="4" t="s">
        <v>15</v>
      </c>
      <c r="C8" s="4" t="s">
        <v>16</v>
      </c>
      <c r="D8" s="23" t="s">
        <v>51</v>
      </c>
      <c r="E8" s="4" t="s">
        <v>43</v>
      </c>
      <c r="F8" s="4" t="s">
        <v>17</v>
      </c>
      <c r="G8" s="4">
        <v>10</v>
      </c>
      <c r="H8" s="4">
        <v>191</v>
      </c>
      <c r="I8" s="6">
        <f>VLOOKUP(E8,'[1]KORES INDIA LTD'!$C$6:$I$26,7,FALSE)</f>
        <v>2.7</v>
      </c>
      <c r="J8" s="6">
        <f t="shared" si="0"/>
        <v>30</v>
      </c>
      <c r="K8" s="6">
        <f t="shared" si="1"/>
        <v>100</v>
      </c>
      <c r="L8" s="6">
        <v>35</v>
      </c>
      <c r="M8" s="6">
        <f t="shared" si="2"/>
        <v>680.7</v>
      </c>
    </row>
    <row r="9" spans="1:13" ht="30">
      <c r="A9" s="4">
        <v>6</v>
      </c>
      <c r="B9" s="4" t="s">
        <v>18</v>
      </c>
      <c r="C9" s="4" t="s">
        <v>19</v>
      </c>
      <c r="D9" s="23" t="s">
        <v>51</v>
      </c>
      <c r="E9" s="4" t="s">
        <v>42</v>
      </c>
      <c r="F9" s="4" t="s">
        <v>20</v>
      </c>
      <c r="G9" s="4">
        <v>14</v>
      </c>
      <c r="H9" s="4">
        <v>246</v>
      </c>
      <c r="I9" s="6">
        <f>VLOOKUP(E9,'[1]KORES INDIA LTD'!$C$6:$I$26,7,FALSE)</f>
        <v>4.7</v>
      </c>
      <c r="J9" s="6">
        <f t="shared" si="0"/>
        <v>42</v>
      </c>
      <c r="K9" s="6">
        <f t="shared" si="1"/>
        <v>140</v>
      </c>
      <c r="L9" s="6">
        <v>35</v>
      </c>
      <c r="M9" s="6">
        <f t="shared" si="2"/>
        <v>1373.2</v>
      </c>
    </row>
    <row r="10" spans="1:13" ht="30">
      <c r="A10" s="4">
        <v>7</v>
      </c>
      <c r="B10" s="4" t="s">
        <v>21</v>
      </c>
      <c r="C10" s="4" t="s">
        <v>22</v>
      </c>
      <c r="D10" s="23" t="s">
        <v>51</v>
      </c>
      <c r="E10" s="4" t="s">
        <v>43</v>
      </c>
      <c r="F10" s="4" t="s">
        <v>23</v>
      </c>
      <c r="G10" s="4">
        <v>35</v>
      </c>
      <c r="H10" s="4">
        <v>490</v>
      </c>
      <c r="I10" s="6">
        <f>VLOOKUP(E10,'[1]KORES INDIA LTD'!$C$6:$I$26,7,FALSE)</f>
        <v>2.7</v>
      </c>
      <c r="J10" s="6">
        <f t="shared" si="0"/>
        <v>105</v>
      </c>
      <c r="K10" s="6">
        <f t="shared" si="1"/>
        <v>350</v>
      </c>
      <c r="L10" s="6">
        <v>35</v>
      </c>
      <c r="M10" s="6">
        <f t="shared" si="2"/>
        <v>1813</v>
      </c>
    </row>
    <row r="11" spans="1:13" ht="30">
      <c r="A11" s="4">
        <v>8</v>
      </c>
      <c r="B11" s="4" t="s">
        <v>21</v>
      </c>
      <c r="C11" s="4" t="s">
        <v>24</v>
      </c>
      <c r="D11" s="23" t="s">
        <v>51</v>
      </c>
      <c r="E11" s="4" t="s">
        <v>45</v>
      </c>
      <c r="F11" s="4" t="s">
        <v>25</v>
      </c>
      <c r="G11" s="4">
        <v>32</v>
      </c>
      <c r="H11" s="4">
        <v>393</v>
      </c>
      <c r="I11" s="6">
        <f>VLOOKUP(E11,'[1]KORES INDIA LTD'!$C$6:$I$26,7,FALSE)</f>
        <v>4.45</v>
      </c>
      <c r="J11" s="6">
        <f t="shared" si="0"/>
        <v>96</v>
      </c>
      <c r="K11" s="6">
        <f t="shared" si="1"/>
        <v>320</v>
      </c>
      <c r="L11" s="6">
        <v>35</v>
      </c>
      <c r="M11" s="6">
        <f t="shared" si="2"/>
        <v>2199.8500000000004</v>
      </c>
    </row>
    <row r="12" spans="1:13" ht="30">
      <c r="A12" s="4">
        <v>9</v>
      </c>
      <c r="B12" s="4" t="s">
        <v>26</v>
      </c>
      <c r="C12" s="4" t="s">
        <v>27</v>
      </c>
      <c r="D12" s="23" t="s">
        <v>51</v>
      </c>
      <c r="E12" s="4" t="s">
        <v>43</v>
      </c>
      <c r="F12" s="4" t="s">
        <v>28</v>
      </c>
      <c r="G12" s="4">
        <v>10</v>
      </c>
      <c r="H12" s="4">
        <v>192</v>
      </c>
      <c r="I12" s="6">
        <f>VLOOKUP(E12,'[1]KORES INDIA LTD'!$C$6:$I$26,7,FALSE)</f>
        <v>2.7</v>
      </c>
      <c r="J12" s="6">
        <f t="shared" si="0"/>
        <v>30</v>
      </c>
      <c r="K12" s="6">
        <f t="shared" si="1"/>
        <v>100</v>
      </c>
      <c r="L12" s="6">
        <v>35</v>
      </c>
      <c r="M12" s="6">
        <f t="shared" si="2"/>
        <v>683.40000000000009</v>
      </c>
    </row>
    <row r="13" spans="1:13" ht="30">
      <c r="A13" s="4">
        <v>10</v>
      </c>
      <c r="B13" s="4" t="s">
        <v>29</v>
      </c>
      <c r="C13" s="4" t="s">
        <v>30</v>
      </c>
      <c r="D13" s="23" t="s">
        <v>51</v>
      </c>
      <c r="E13" s="4" t="s">
        <v>45</v>
      </c>
      <c r="F13" s="4" t="s">
        <v>31</v>
      </c>
      <c r="G13" s="4">
        <v>33</v>
      </c>
      <c r="H13" s="4">
        <v>444</v>
      </c>
      <c r="I13" s="6">
        <f>VLOOKUP(E13,'[1]KORES INDIA LTD'!$C$6:$I$26,7,FALSE)</f>
        <v>4.45</v>
      </c>
      <c r="J13" s="6">
        <f t="shared" si="0"/>
        <v>99</v>
      </c>
      <c r="K13" s="6">
        <f t="shared" si="1"/>
        <v>330</v>
      </c>
      <c r="L13" s="6">
        <v>35</v>
      </c>
      <c r="M13" s="6">
        <f t="shared" si="2"/>
        <v>2439.8000000000002</v>
      </c>
    </row>
    <row r="14" spans="1:13" s="22" customFormat="1">
      <c r="A14" s="19" t="s">
        <v>47</v>
      </c>
      <c r="B14" s="19"/>
      <c r="C14" s="19"/>
      <c r="D14" s="19"/>
      <c r="E14" s="19"/>
      <c r="F14" s="19"/>
      <c r="G14" s="19"/>
      <c r="H14" s="19"/>
      <c r="I14" s="20"/>
      <c r="J14" s="20"/>
      <c r="K14" s="20"/>
      <c r="L14" s="20"/>
      <c r="M14" s="21">
        <f>ROUND(SUM(M4:M13),0)</f>
        <v>15263</v>
      </c>
    </row>
    <row r="15" spans="1:13" s="3" customFormat="1" ht="30" customHeight="1">
      <c r="A15" s="17" t="s">
        <v>46</v>
      </c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</row>
    <row r="16" spans="1:13" s="3" customFormat="1" ht="30" customHeight="1">
      <c r="A16" s="17" t="s">
        <v>32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</row>
    <row r="17" spans="7:8">
      <c r="G17" s="10">
        <f>SUM(G4:G13)</f>
        <v>210</v>
      </c>
      <c r="H17" s="10">
        <f>SUM(H4:H13)</f>
        <v>3065</v>
      </c>
    </row>
  </sheetData>
  <mergeCells count="7">
    <mergeCell ref="A15:M15"/>
    <mergeCell ref="A16:M16"/>
    <mergeCell ref="A2:I2"/>
    <mergeCell ref="J1:M1"/>
    <mergeCell ref="J2:M2"/>
    <mergeCell ref="A1:I1"/>
    <mergeCell ref="A14:L14"/>
  </mergeCells>
  <pageMargins left="0.23622047244094491" right="0.1968503937007874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2022-10-21T07:51:33Z</cp:lastPrinted>
  <dcterms:created xsi:type="dcterms:W3CDTF">2022-09-08T05:06:55Z</dcterms:created>
  <dcterms:modified xsi:type="dcterms:W3CDTF">2022-10-21T07:51:34Z</dcterms:modified>
</cp:coreProperties>
</file>