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9" i="1" l="1"/>
  <c r="L5" i="1"/>
  <c r="L6" i="1"/>
  <c r="L7" i="1"/>
  <c r="L8" i="1"/>
  <c r="L4" i="1"/>
  <c r="J5" i="1"/>
  <c r="J6" i="1"/>
  <c r="J7" i="1"/>
  <c r="J8" i="1"/>
  <c r="J4" i="1"/>
  <c r="I5" i="1"/>
  <c r="I6" i="1"/>
  <c r="I7" i="1"/>
  <c r="I8" i="1"/>
  <c r="I4" i="1"/>
  <c r="H5" i="1"/>
  <c r="H6" i="1"/>
  <c r="H7" i="1"/>
  <c r="H8" i="1"/>
  <c r="H4" i="1"/>
  <c r="G12" i="1"/>
</calcChain>
</file>

<file path=xl/sharedStrings.xml><?xml version="1.0" encoding="utf-8"?>
<sst xmlns="http://schemas.openxmlformats.org/spreadsheetml/2006/main" count="43" uniqueCount="36">
  <si>
    <t>INVOICE
PRAGATI LOGISTICS,SAMANTA SAHI KHUNTIA LANE,8984191006
GST No:21AGHPB9356M1Z9</t>
  </si>
  <si>
    <t>20/2/2024</t>
  </si>
  <si>
    <t>1630</t>
  </si>
  <si>
    <t>1631</t>
  </si>
  <si>
    <t>22/2/2024</t>
  </si>
  <si>
    <t>1644</t>
  </si>
  <si>
    <t>1649</t>
  </si>
  <si>
    <t>1643</t>
  </si>
  <si>
    <t>Thanking you for your business.
PRAGATI LOGISTICS</t>
  </si>
  <si>
    <t xml:space="preserve">L N TRADERS
Address:L N TRADERSWARD NO - 17  25 BUXIBAZARCUTTACK,8093725375
GST No:21DCBPR0932Q1ZG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</si>
  <si>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</si>
  <si>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</si>
  <si>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</si>
  <si>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</si>
  <si>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</si>
  <si>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</si>
  <si>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</si>
  <si>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</si>
  <si>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</si>
  <si>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</si>
  <si>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</si>
  <si>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</si>
  <si>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NIMAPARA</t>
  </si>
  <si>
    <t>JALESWAR</t>
  </si>
  <si>
    <t>GUDIA KATENI</t>
  </si>
  <si>
    <t>BARIPADA</t>
  </si>
  <si>
    <t>SORO</t>
  </si>
  <si>
    <t>Kindly, verify &amp; confirm within 7 days, else GST will be filed by 20th MARCH, 2024. 
GST to be paid by Consignor under Reverse Charge Mechanism(RCM) as per GST.</t>
  </si>
  <si>
    <t>(RUPEES ONE THOUSAND THREE HUNDRED SEVEN ONLY)</t>
  </si>
  <si>
    <t>PL/MA/20194</t>
  </si>
  <si>
    <t>PL/DO/23762</t>
  </si>
  <si>
    <t>PL/MA/20301</t>
  </si>
  <si>
    <t>PL/MA/20330</t>
  </si>
  <si>
    <t>PL/MA/20331</t>
  </si>
  <si>
    <t>CTC</t>
  </si>
  <si>
    <t xml:space="preserve">Bill Date:29/02/2024
Bill NO : 39304
Total Amount:1307.00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</si>
</sst>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581025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9" style="1" bestFit="1" customWidth="1"/>
    <col min="5" max="5" width="13.71093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28515625" style="2" customWidth="1"/>
    <col min="10" max="10" width="7.5703125" style="2" customWidth="1"/>
    <col min="11" max="11" width="6.57031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20"/>
      <c r="F1" s="15" t="s">
        <v>0</v>
      </c>
      <c r="G1" s="16"/>
      <c r="H1" s="16"/>
      <c r="I1" s="16"/>
      <c r="J1" s="16"/>
      <c r="K1" s="16"/>
      <c r="L1" s="17"/>
    </row>
    <row r="2" spans="1:12" ht="78.75" customHeight="1">
      <c r="A2" s="18" t="s">
        <v>9</v>
      </c>
      <c r="B2" s="19"/>
      <c r="C2" s="19"/>
      <c r="D2" s="19"/>
      <c r="E2" s="20"/>
      <c r="F2" s="15" t="s">
        <v>35</v>
      </c>
      <c r="G2" s="16"/>
      <c r="H2" s="16"/>
      <c r="I2" s="16"/>
      <c r="J2" s="16"/>
      <c r="K2" s="16"/>
      <c r="L2" s="17"/>
    </row>
    <row r="3" spans="1:12" s="10" customFormat="1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9" t="s">
        <v>21</v>
      </c>
    </row>
    <row r="4" spans="1:12">
      <c r="A4" s="4">
        <v>1</v>
      </c>
      <c r="B4" s="4" t="s">
        <v>1</v>
      </c>
      <c r="C4" s="4" t="s">
        <v>30</v>
      </c>
      <c r="D4" s="4" t="s">
        <v>34</v>
      </c>
      <c r="E4" s="4" t="s">
        <v>22</v>
      </c>
      <c r="F4" s="4" t="s">
        <v>2</v>
      </c>
      <c r="G4" s="4">
        <v>9</v>
      </c>
      <c r="H4" s="6">
        <f>VLOOKUP(E4,'[1]L N TRADERS'!$B$4:$C$38,2,)</f>
        <v>35</v>
      </c>
      <c r="I4" s="6">
        <f>G4*2</f>
        <v>18</v>
      </c>
      <c r="J4" s="6">
        <f>G4*10</f>
        <v>90</v>
      </c>
      <c r="K4" s="6">
        <v>35</v>
      </c>
      <c r="L4" s="6">
        <f>G4*H4+I4+J4+K4</f>
        <v>458</v>
      </c>
    </row>
    <row r="5" spans="1:12">
      <c r="A5" s="4">
        <v>2</v>
      </c>
      <c r="B5" s="4" t="s">
        <v>1</v>
      </c>
      <c r="C5" s="4" t="s">
        <v>29</v>
      </c>
      <c r="D5" s="4" t="s">
        <v>34</v>
      </c>
      <c r="E5" s="4" t="s">
        <v>23</v>
      </c>
      <c r="F5" s="4" t="s">
        <v>3</v>
      </c>
      <c r="G5" s="4">
        <v>3</v>
      </c>
      <c r="H5" s="6">
        <f>VLOOKUP(E5,'[1]L N TRADERS'!$B$4:$C$38,2,)</f>
        <v>60</v>
      </c>
      <c r="I5" s="6">
        <f t="shared" ref="I5:I8" si="0">G5*2</f>
        <v>6</v>
      </c>
      <c r="J5" s="6">
        <f t="shared" ref="J5:J8" si="1">G5*10</f>
        <v>30</v>
      </c>
      <c r="K5" s="6">
        <v>35</v>
      </c>
      <c r="L5" s="6">
        <f t="shared" ref="L5:L8" si="2">G5*H5+I5+J5+K5</f>
        <v>251</v>
      </c>
    </row>
    <row r="6" spans="1:12">
      <c r="A6" s="4">
        <v>3</v>
      </c>
      <c r="B6" s="4" t="s">
        <v>4</v>
      </c>
      <c r="C6" s="4" t="s">
        <v>31</v>
      </c>
      <c r="D6" s="4" t="s">
        <v>34</v>
      </c>
      <c r="E6" s="4" t="s">
        <v>24</v>
      </c>
      <c r="F6" s="4" t="s">
        <v>5</v>
      </c>
      <c r="G6" s="4">
        <v>1</v>
      </c>
      <c r="H6" s="6">
        <f>VLOOKUP(E6,'[1]L N TRADERS'!$B$4:$C$38,2,)</f>
        <v>45</v>
      </c>
      <c r="I6" s="6">
        <f t="shared" si="0"/>
        <v>2</v>
      </c>
      <c r="J6" s="6">
        <f t="shared" si="1"/>
        <v>10</v>
      </c>
      <c r="K6" s="6">
        <v>35</v>
      </c>
      <c r="L6" s="6">
        <f t="shared" si="2"/>
        <v>92</v>
      </c>
    </row>
    <row r="7" spans="1:12">
      <c r="A7" s="4">
        <v>4</v>
      </c>
      <c r="B7" s="4" t="s">
        <v>4</v>
      </c>
      <c r="C7" s="4" t="s">
        <v>32</v>
      </c>
      <c r="D7" s="4" t="s">
        <v>34</v>
      </c>
      <c r="E7" s="4" t="s">
        <v>25</v>
      </c>
      <c r="F7" s="4" t="s">
        <v>6</v>
      </c>
      <c r="G7" s="4">
        <v>4</v>
      </c>
      <c r="H7" s="6">
        <f>VLOOKUP(E7,'[1]L N TRADERS'!$B$4:$C$38,2,)</f>
        <v>45</v>
      </c>
      <c r="I7" s="6">
        <f t="shared" si="0"/>
        <v>8</v>
      </c>
      <c r="J7" s="6">
        <f t="shared" si="1"/>
        <v>40</v>
      </c>
      <c r="K7" s="6">
        <v>35</v>
      </c>
      <c r="L7" s="6">
        <f t="shared" si="2"/>
        <v>263</v>
      </c>
    </row>
    <row r="8" spans="1:12">
      <c r="A8" s="4">
        <v>5</v>
      </c>
      <c r="B8" s="4" t="s">
        <v>4</v>
      </c>
      <c r="C8" s="4" t="s">
        <v>33</v>
      </c>
      <c r="D8" s="4" t="s">
        <v>34</v>
      </c>
      <c r="E8" s="4" t="s">
        <v>26</v>
      </c>
      <c r="F8" s="4" t="s">
        <v>7</v>
      </c>
      <c r="G8" s="4">
        <v>4</v>
      </c>
      <c r="H8" s="6">
        <f>VLOOKUP(E8,'[1]L N TRADERS'!$B$4:$C$38,2,)</f>
        <v>40</v>
      </c>
      <c r="I8" s="6">
        <f t="shared" si="0"/>
        <v>8</v>
      </c>
      <c r="J8" s="6">
        <f t="shared" si="1"/>
        <v>40</v>
      </c>
      <c r="K8" s="6">
        <v>35</v>
      </c>
      <c r="L8" s="6">
        <f t="shared" si="2"/>
        <v>243</v>
      </c>
    </row>
    <row r="9" spans="1:12" s="3" customFormat="1">
      <c r="A9" s="11" t="s">
        <v>28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7">
        <f>SUM(L4:L8)</f>
        <v>1307</v>
      </c>
    </row>
    <row r="10" spans="1:12" s="3" customFormat="1" ht="30" customHeight="1">
      <c r="A10" s="13" t="s">
        <v>27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3" customFormat="1" ht="30" customHeight="1">
      <c r="A11" s="13" t="s">
        <v>8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>
      <c r="G12" s="5">
        <f>SUM(G4:G8)</f>
        <v>21</v>
      </c>
    </row>
  </sheetData>
  <mergeCells count="7">
    <mergeCell ref="A9:K9"/>
    <mergeCell ref="A10:L10"/>
    <mergeCell ref="A11:L11"/>
    <mergeCell ref="F1:L1"/>
    <mergeCell ref="F2:L2"/>
    <mergeCell ref="A1:E1"/>
    <mergeCell ref="A2:E2"/>
  </mergeCells>
  <pageMargins left="0.3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2024-03-09T13:01:59Z</cp:lastPrinted>
  <dcterms:created xsi:type="dcterms:W3CDTF">2024-03-05T06:46:37Z</dcterms:created>
  <dcterms:modified xsi:type="dcterms:W3CDTF">2024-03-23T14:58:59Z</dcterms:modified>
</cp:coreProperties>
</file>