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I9"/>
  <c r="L9" s="1"/>
  <c r="J9"/>
  <c r="I5"/>
  <c r="J5"/>
  <c r="I6"/>
  <c r="J6"/>
  <c r="I7"/>
  <c r="J7"/>
  <c r="I8"/>
  <c r="J8"/>
  <c r="I10"/>
  <c r="J10"/>
  <c r="I11"/>
  <c r="J11"/>
  <c r="J4"/>
  <c r="I4"/>
  <c r="H5"/>
  <c r="L5" s="1"/>
  <c r="H6"/>
  <c r="L6" s="1"/>
  <c r="H7"/>
  <c r="L7" s="1"/>
  <c r="H8"/>
  <c r="L8" s="1"/>
  <c r="H10"/>
  <c r="L10" s="1"/>
  <c r="H11"/>
  <c r="L11" s="1"/>
  <c r="H4"/>
  <c r="L4" s="1"/>
</calcChain>
</file>

<file path=xl/sharedStrings.xml><?xml version="1.0" encoding="utf-8"?>
<sst xmlns="http://schemas.openxmlformats.org/spreadsheetml/2006/main" count="56" uniqueCount="44">
  <si>
    <t>INVOICE
PRAGATI LOGISTICS,SAMANTA SAHI KHUNTIA LANE,8984191006
GST No:21AGHPB9356M1Z9</t>
  </si>
  <si>
    <t>DD</t>
  </si>
  <si>
    <t>06/4/2024</t>
  </si>
  <si>
    <t>47</t>
  </si>
  <si>
    <t>23/4/2024</t>
  </si>
  <si>
    <t>117</t>
  </si>
  <si>
    <t>24/4/2024</t>
  </si>
  <si>
    <t>30</t>
  </si>
  <si>
    <t>11/4/2024</t>
  </si>
  <si>
    <t>66</t>
  </si>
  <si>
    <t>57</t>
  </si>
  <si>
    <t>Total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</si>
  <si>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</si>
  <si>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</si>
  <si>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03</t>
  </si>
  <si>
    <t>108</t>
  </si>
  <si>
    <t>08/4/2024</t>
  </si>
  <si>
    <t>tangi khurdha</t>
  </si>
  <si>
    <t>BARIPADA</t>
  </si>
  <si>
    <t>KHURDA</t>
  </si>
  <si>
    <t>SUNDERGARH</t>
  </si>
  <si>
    <t>TANGI</t>
  </si>
  <si>
    <t>SL</t>
  </si>
  <si>
    <t>DATE</t>
  </si>
  <si>
    <t>LR NO</t>
  </si>
  <si>
    <t>FROM</t>
  </si>
  <si>
    <t>TO</t>
  </si>
  <si>
    <t>PL/DO/00452</t>
  </si>
  <si>
    <t>PL/MA/00382</t>
  </si>
  <si>
    <t>PL/MA/00404</t>
  </si>
  <si>
    <t>PL/DO/00449</t>
  </si>
  <si>
    <t>PL/MA/00673</t>
  </si>
  <si>
    <t>PL/MA/01165</t>
  </si>
  <si>
    <t>PL/DO/01626</t>
  </si>
  <si>
    <t>CTC</t>
  </si>
  <si>
    <t>INV NO</t>
  </si>
  <si>
    <t>CASE</t>
  </si>
  <si>
    <t>RATE</t>
  </si>
  <si>
    <t>HAM</t>
  </si>
  <si>
    <t>LR</t>
  </si>
  <si>
    <t>AMOUNT</t>
  </si>
  <si>
    <t xml:space="preserve">LAXMI ENTERPRISERS HLM
Address: Backside of Sunshine Field,Bakharabad,Chandini Chowk,CUTTACK,9437066887
GST No:21ACGPB0375F1ZC
</t>
  </si>
  <si>
    <t>PL/DO/01227</t>
  </si>
  <si>
    <t>Bill Date:30/04/2024
Bill #:Inv-3602/24-25
Total Amount:1171.00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</si>
</sst>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14" fontId="4" fillId="2" borderId="1" xfId="0" applyNumberFormat="1" applyFont="1" applyFill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114300</xdr:rowOff>
    </xdr:from>
    <xdr:to>
      <xdr:col>7</xdr:col>
      <xdr:colOff>133351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6" y="114300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Q9" sqref="Q9"/>
    </sheetView>
  </sheetViews>
  <sheetFormatPr defaultRowHeight="15"/>
  <cols>
    <col min="1" max="1" width="2.85546875" style="1" bestFit="1" customWidth="1"/>
    <col min="2" max="2" width="10.42578125" style="1" bestFit="1" customWidth="1"/>
    <col min="3" max="3" width="12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80.25" customHeight="1">
      <c r="A2" s="14" t="s">
        <v>41</v>
      </c>
      <c r="B2" s="15"/>
      <c r="C2" s="15"/>
      <c r="D2" s="15"/>
      <c r="E2" s="15"/>
      <c r="F2" s="15"/>
      <c r="G2" s="15"/>
      <c r="H2" s="16"/>
      <c r="I2" s="17" t="s">
        <v>43</v>
      </c>
      <c r="J2" s="17"/>
      <c r="K2" s="17"/>
      <c r="L2" s="17"/>
    </row>
    <row r="3" spans="1:12" s="3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35</v>
      </c>
      <c r="G3" s="5" t="s">
        <v>36</v>
      </c>
      <c r="H3" s="7" t="s">
        <v>37</v>
      </c>
      <c r="I3" s="7" t="s">
        <v>38</v>
      </c>
      <c r="J3" s="7" t="s">
        <v>1</v>
      </c>
      <c r="K3" s="7" t="s">
        <v>39</v>
      </c>
      <c r="L3" s="7" t="s">
        <v>40</v>
      </c>
    </row>
    <row r="4" spans="1:12">
      <c r="A4" s="4">
        <v>1</v>
      </c>
      <c r="B4" s="4" t="s">
        <v>2</v>
      </c>
      <c r="C4" s="4" t="s">
        <v>27</v>
      </c>
      <c r="D4" s="8" t="s">
        <v>34</v>
      </c>
      <c r="E4" s="4" t="s">
        <v>17</v>
      </c>
      <c r="F4" s="4" t="s">
        <v>3</v>
      </c>
      <c r="G4" s="4">
        <v>1</v>
      </c>
      <c r="H4" s="6">
        <f>VLOOKUP(E4,[1]data!$D$2:$G$24,4,FALSE)</f>
        <v>49.5</v>
      </c>
      <c r="I4" s="6">
        <f>G4*2</f>
        <v>2</v>
      </c>
      <c r="J4" s="6">
        <f>G4*12</f>
        <v>12</v>
      </c>
      <c r="K4" s="6">
        <v>50</v>
      </c>
      <c r="L4" s="6">
        <f>G4*H4+I4+J4+K4</f>
        <v>113.5</v>
      </c>
    </row>
    <row r="5" spans="1:12">
      <c r="A5" s="4">
        <v>2</v>
      </c>
      <c r="B5" s="4" t="s">
        <v>2</v>
      </c>
      <c r="C5" s="4" t="s">
        <v>28</v>
      </c>
      <c r="D5" s="8" t="s">
        <v>34</v>
      </c>
      <c r="E5" s="4" t="s">
        <v>18</v>
      </c>
      <c r="F5" s="4" t="s">
        <v>10</v>
      </c>
      <c r="G5" s="4">
        <v>2</v>
      </c>
      <c r="H5" s="6">
        <f>VLOOKUP(E5,[1]data!$D$2:$G$24,4,FALSE)</f>
        <v>83.6</v>
      </c>
      <c r="I5" s="6">
        <f t="shared" ref="I5:I11" si="0">G5*2</f>
        <v>4</v>
      </c>
      <c r="J5" s="6">
        <f t="shared" ref="J5:J11" si="1">G5*12</f>
        <v>24</v>
      </c>
      <c r="K5" s="6">
        <v>50</v>
      </c>
      <c r="L5" s="6">
        <f t="shared" ref="L5:L11" si="2">G5*H5+I5+J5+K5</f>
        <v>245.2</v>
      </c>
    </row>
    <row r="6" spans="1:12">
      <c r="A6" s="4">
        <v>3</v>
      </c>
      <c r="B6" s="4" t="s">
        <v>2</v>
      </c>
      <c r="C6" s="4" t="s">
        <v>29</v>
      </c>
      <c r="D6" s="8" t="s">
        <v>34</v>
      </c>
      <c r="E6" s="4" t="s">
        <v>20</v>
      </c>
      <c r="F6" s="4" t="s">
        <v>14</v>
      </c>
      <c r="G6" s="4">
        <v>1</v>
      </c>
      <c r="H6" s="6">
        <f>VLOOKUP(E6,[1]data!$D$2:$G$24,4,FALSE)</f>
        <v>88</v>
      </c>
      <c r="I6" s="6">
        <f t="shared" si="0"/>
        <v>2</v>
      </c>
      <c r="J6" s="6">
        <f t="shared" si="1"/>
        <v>12</v>
      </c>
      <c r="K6" s="6">
        <v>50</v>
      </c>
      <c r="L6" s="6">
        <f t="shared" si="2"/>
        <v>152</v>
      </c>
    </row>
    <row r="7" spans="1:12">
      <c r="A7" s="4">
        <v>4</v>
      </c>
      <c r="B7" s="4" t="s">
        <v>16</v>
      </c>
      <c r="C7" s="4" t="s">
        <v>30</v>
      </c>
      <c r="D7" s="8" t="s">
        <v>34</v>
      </c>
      <c r="E7" s="4" t="s">
        <v>21</v>
      </c>
      <c r="F7" s="4" t="s">
        <v>15</v>
      </c>
      <c r="G7" s="4">
        <v>1</v>
      </c>
      <c r="H7" s="6">
        <f>VLOOKUP(E7,[1]data!$D$2:$G$24,4,FALSE)</f>
        <v>73.7</v>
      </c>
      <c r="I7" s="6">
        <f t="shared" si="0"/>
        <v>2</v>
      </c>
      <c r="J7" s="6">
        <f t="shared" si="1"/>
        <v>12</v>
      </c>
      <c r="K7" s="6">
        <v>50</v>
      </c>
      <c r="L7" s="6">
        <f t="shared" si="2"/>
        <v>137.69999999999999</v>
      </c>
    </row>
    <row r="8" spans="1:12">
      <c r="A8" s="4">
        <v>5</v>
      </c>
      <c r="B8" s="4" t="s">
        <v>8</v>
      </c>
      <c r="C8" s="4" t="s">
        <v>31</v>
      </c>
      <c r="D8" s="8" t="s">
        <v>34</v>
      </c>
      <c r="E8" s="4" t="s">
        <v>18</v>
      </c>
      <c r="F8" s="4" t="s">
        <v>9</v>
      </c>
      <c r="G8" s="4">
        <v>1</v>
      </c>
      <c r="H8" s="6">
        <f>VLOOKUP(E8,[1]data!$D$2:$G$24,4,FALSE)</f>
        <v>83.6</v>
      </c>
      <c r="I8" s="6">
        <f t="shared" si="0"/>
        <v>2</v>
      </c>
      <c r="J8" s="6">
        <f t="shared" si="1"/>
        <v>12</v>
      </c>
      <c r="K8" s="6">
        <v>50</v>
      </c>
      <c r="L8" s="6">
        <f t="shared" si="2"/>
        <v>147.6</v>
      </c>
    </row>
    <row r="9" spans="1:12">
      <c r="A9" s="4">
        <v>6</v>
      </c>
      <c r="B9" s="11">
        <v>45400</v>
      </c>
      <c r="C9" s="4" t="s">
        <v>42</v>
      </c>
      <c r="D9" s="9" t="s">
        <v>34</v>
      </c>
      <c r="E9" s="9" t="s">
        <v>19</v>
      </c>
      <c r="F9" s="10">
        <v>38</v>
      </c>
      <c r="G9" s="4">
        <v>1</v>
      </c>
      <c r="H9" s="6">
        <v>49.5</v>
      </c>
      <c r="I9" s="6">
        <f t="shared" si="0"/>
        <v>2</v>
      </c>
      <c r="J9" s="6">
        <f t="shared" si="1"/>
        <v>12</v>
      </c>
      <c r="K9" s="6">
        <v>50</v>
      </c>
      <c r="L9" s="6">
        <f t="shared" si="2"/>
        <v>113.5</v>
      </c>
    </row>
    <row r="10" spans="1:12">
      <c r="A10" s="4">
        <v>7</v>
      </c>
      <c r="B10" s="4" t="s">
        <v>4</v>
      </c>
      <c r="C10" s="4" t="s">
        <v>32</v>
      </c>
      <c r="D10" s="8" t="s">
        <v>34</v>
      </c>
      <c r="E10" s="4" t="s">
        <v>18</v>
      </c>
      <c r="F10" s="4" t="s">
        <v>5</v>
      </c>
      <c r="G10" s="4">
        <v>1</v>
      </c>
      <c r="H10" s="6">
        <f>VLOOKUP(E10,[1]data!$D$2:$G$24,4,FALSE)</f>
        <v>83.6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147.6</v>
      </c>
    </row>
    <row r="11" spans="1:12">
      <c r="A11" s="4">
        <v>8</v>
      </c>
      <c r="B11" s="4" t="s">
        <v>6</v>
      </c>
      <c r="C11" s="4" t="s">
        <v>33</v>
      </c>
      <c r="D11" s="8" t="s">
        <v>34</v>
      </c>
      <c r="E11" s="4" t="s">
        <v>19</v>
      </c>
      <c r="F11" s="4" t="s">
        <v>7</v>
      </c>
      <c r="G11" s="4">
        <v>1</v>
      </c>
      <c r="H11" s="6">
        <f>VLOOKUP(E11,[1]data!$D$2:$G$24,4,FALSE)</f>
        <v>49.5</v>
      </c>
      <c r="I11" s="6">
        <f t="shared" si="0"/>
        <v>2</v>
      </c>
      <c r="J11" s="6">
        <f t="shared" si="1"/>
        <v>12</v>
      </c>
      <c r="K11" s="6">
        <v>50</v>
      </c>
      <c r="L11" s="6">
        <f t="shared" si="2"/>
        <v>113.5</v>
      </c>
    </row>
    <row r="12" spans="1:12" s="3" customFormat="1">
      <c r="A12" s="12" t="s">
        <v>11</v>
      </c>
      <c r="B12" s="12"/>
      <c r="C12" s="12"/>
      <c r="D12" s="12"/>
      <c r="E12" s="12"/>
      <c r="F12" s="12"/>
      <c r="G12" s="12"/>
      <c r="H12" s="13"/>
      <c r="I12" s="13"/>
      <c r="J12" s="13"/>
      <c r="K12" s="13"/>
      <c r="L12" s="7">
        <f>ROUND(SUM(L4:L11),0)</f>
        <v>1171</v>
      </c>
    </row>
    <row r="13" spans="1:12" s="3" customFormat="1" ht="30" customHeight="1">
      <c r="A13" s="12" t="s">
        <v>12</v>
      </c>
      <c r="B13" s="12"/>
      <c r="C13" s="12"/>
      <c r="D13" s="12"/>
      <c r="E13" s="12"/>
      <c r="F13" s="12"/>
      <c r="G13" s="12"/>
      <c r="H13" s="13"/>
      <c r="I13" s="13"/>
      <c r="J13" s="13"/>
      <c r="K13" s="13"/>
      <c r="L13" s="13"/>
    </row>
    <row r="14" spans="1:12" s="3" customFormat="1" ht="30" customHeight="1">
      <c r="A14" s="12" t="s">
        <v>13</v>
      </c>
      <c r="B14" s="12"/>
      <c r="C14" s="12"/>
      <c r="D14" s="12"/>
      <c r="E14" s="12"/>
      <c r="F14" s="12"/>
      <c r="G14" s="12"/>
      <c r="H14" s="13"/>
      <c r="I14" s="13"/>
      <c r="J14" s="13"/>
      <c r="K14" s="13"/>
      <c r="L14" s="13"/>
    </row>
  </sheetData>
  <sortState ref="B4:L10">
    <sortCondition ref="B4"/>
  </sortState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8 C10:C1048576">
    <cfRule type="duplicateValues" dxfId="1" priority="4"/>
  </conditionalFormatting>
  <conditionalFormatting sqref="C9">
    <cfRule type="duplicateValues" dxfId="0" priority="1"/>
  </conditionalFormatting>
  <pageMargins left="0.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2024-05-14T11:31:14Z</cp:lastPrinted>
  <dcterms:created xsi:type="dcterms:W3CDTF">2024-05-07T11:49:31Z</dcterms:created>
  <dcterms:modified xsi:type="dcterms:W3CDTF">2024-05-14T11:31:16Z</dcterms:modified>
</cp:coreProperties>
</file>