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4"/>
  <c r="I5"/>
  <c r="I6"/>
  <c r="I7"/>
  <c r="I8"/>
  <c r="I9"/>
  <c r="I10"/>
  <c r="I4"/>
  <c r="H5"/>
  <c r="L5" s="1"/>
  <c r="H6"/>
  <c r="L6" s="1"/>
  <c r="H7"/>
  <c r="L7" s="1"/>
  <c r="H8"/>
  <c r="L8" s="1"/>
  <c r="H9"/>
  <c r="L9" s="1"/>
  <c r="H10"/>
  <c r="L10" s="1"/>
  <c r="H4"/>
  <c r="L4" s="1"/>
  <c r="L11" l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<sst xmlns="http://schemas.openxmlformats.org/spreadsheetml/2006/main" count="53" uniqueCount="45">
  <si>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</si>
  <si>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DD</t>
  </si>
  <si>
    <t>08/5/2024</t>
  </si>
  <si>
    <t>215</t>
  </si>
  <si>
    <t>17/5/2024</t>
  </si>
  <si>
    <t>231</t>
  </si>
  <si>
    <t>04/5/2024</t>
  </si>
  <si>
    <t>159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</si>
  <si>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</si>
  <si>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</si>
  <si>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03/5/2024</t>
  </si>
  <si>
    <t>25/5/2024</t>
  </si>
  <si>
    <t>22/5/2024</t>
  </si>
  <si>
    <t>57</t>
  </si>
  <si>
    <t>108</t>
  </si>
  <si>
    <t>85</t>
  </si>
  <si>
    <t>14/5/2024</t>
  </si>
  <si>
    <t>0068</t>
  </si>
  <si>
    <t>KHURDA</t>
  </si>
  <si>
    <t>tangi khurdha</t>
  </si>
  <si>
    <t>BARIPADA</t>
  </si>
  <si>
    <t>TANGI</t>
  </si>
  <si>
    <t>SUNDERGARH</t>
  </si>
  <si>
    <t>CTC</t>
  </si>
  <si>
    <t>PL/DO/02651</t>
  </si>
  <si>
    <t>PL/DO/03261</t>
  </si>
  <si>
    <t>PL/MA/01876</t>
  </si>
  <si>
    <t>PL/DO/03606</t>
  </si>
  <si>
    <t>PL/DO/03824</t>
  </si>
  <si>
    <t>PL/DO/02334</t>
  </si>
  <si>
    <t>PL/MA/02253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</si>
  <si>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</si>
  <si>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</si>
  <si>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</si>
  <si>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</si>
  <si>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</si>
  <si>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</si>
  <si>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</si>
  <si>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</si>
  <si>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</si>
  <si>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</si>
  <si>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</si>
  <si>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TWO HUNDRED FOURTY FOUR ONLY)</t>
  </si>
  <si>
    <t xml:space="preserve">LAXMI ENTERPRISERS HLM
Address: Backside of Sunshine Field,Bakharabad,Chandini Chowk,CUTTACK,9437066887
GST No:21ACGPB0375F1ZC
</t>
  </si>
  <si>
    <t xml:space="preserve">Bill Date:05/31/2024
Bill #:Inv-6832/24-25
Total Amount:1804.00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</si>
</sst>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2.75" customHeight="1">
      <c r="A2" s="15" t="s">
        <v>43</v>
      </c>
      <c r="B2" s="16"/>
      <c r="C2" s="16"/>
      <c r="D2" s="16"/>
      <c r="E2" s="16"/>
      <c r="F2" s="16"/>
      <c r="G2" s="16"/>
      <c r="H2" s="17"/>
      <c r="I2" s="18" t="s">
        <v>44</v>
      </c>
      <c r="J2" s="18"/>
      <c r="K2" s="18"/>
      <c r="L2" s="18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7" t="s">
        <v>38</v>
      </c>
      <c r="I3" s="7" t="s">
        <v>39</v>
      </c>
      <c r="J3" s="7" t="s">
        <v>1</v>
      </c>
      <c r="K3" s="7" t="s">
        <v>40</v>
      </c>
      <c r="L3" s="7" t="s">
        <v>41</v>
      </c>
    </row>
    <row r="4" spans="1:12">
      <c r="A4" s="4">
        <v>1</v>
      </c>
      <c r="B4" s="4" t="s">
        <v>10</v>
      </c>
      <c r="C4" s="4" t="s">
        <v>29</v>
      </c>
      <c r="D4" s="8" t="s">
        <v>23</v>
      </c>
      <c r="E4" s="4" t="s">
        <v>21</v>
      </c>
      <c r="F4" s="4" t="s">
        <v>13</v>
      </c>
      <c r="G4" s="4">
        <v>1</v>
      </c>
      <c r="H4" s="6">
        <f>VLOOKUP(E4,[1]data!$D$2:$G$24,4,FALSE)</f>
        <v>73.7</v>
      </c>
      <c r="I4" s="6">
        <f>G4*2</f>
        <v>2</v>
      </c>
      <c r="J4" s="6">
        <f>G4*12</f>
        <v>12</v>
      </c>
      <c r="K4" s="6">
        <v>50</v>
      </c>
      <c r="L4" s="6">
        <f>G4*H4+I4+J4+K4</f>
        <v>137.69999999999999</v>
      </c>
    </row>
    <row r="5" spans="1:12">
      <c r="A5" s="4">
        <v>2</v>
      </c>
      <c r="B5" s="4" t="s">
        <v>6</v>
      </c>
      <c r="C5" s="4" t="s">
        <v>26</v>
      </c>
      <c r="D5" s="8" t="s">
        <v>23</v>
      </c>
      <c r="E5" s="4" t="s">
        <v>20</v>
      </c>
      <c r="F5" s="4" t="s">
        <v>7</v>
      </c>
      <c r="G5" s="4">
        <v>4</v>
      </c>
      <c r="H5" s="6">
        <f>VLOOKUP(E5,[1]data!$D$2:$G$24,4,FALSE)</f>
        <v>83.6</v>
      </c>
      <c r="I5" s="6">
        <f t="shared" ref="I5:I10" si="0">G5*2</f>
        <v>8</v>
      </c>
      <c r="J5" s="6">
        <f t="shared" ref="J5:J10" si="1">G5*12</f>
        <v>48</v>
      </c>
      <c r="K5" s="6">
        <v>50</v>
      </c>
      <c r="L5" s="6">
        <f t="shared" ref="L5:L10" si="2">G5*H5+I5+J5+K5</f>
        <v>440.4</v>
      </c>
    </row>
    <row r="6" spans="1:12">
      <c r="A6" s="4">
        <v>3</v>
      </c>
      <c r="B6" s="4" t="s">
        <v>2</v>
      </c>
      <c r="C6" s="4" t="s">
        <v>24</v>
      </c>
      <c r="D6" s="8" t="s">
        <v>23</v>
      </c>
      <c r="E6" s="4" t="s">
        <v>18</v>
      </c>
      <c r="F6" s="4" t="s">
        <v>3</v>
      </c>
      <c r="G6" s="4">
        <v>7</v>
      </c>
      <c r="H6" s="6">
        <f>VLOOKUP(E6,[1]data!$D$2:$G$24,4,FALSE)</f>
        <v>49.5</v>
      </c>
      <c r="I6" s="6">
        <f t="shared" si="0"/>
        <v>14</v>
      </c>
      <c r="J6" s="6">
        <f t="shared" si="1"/>
        <v>84</v>
      </c>
      <c r="K6" s="6">
        <v>50</v>
      </c>
      <c r="L6" s="6">
        <f t="shared" si="2"/>
        <v>494.5</v>
      </c>
    </row>
    <row r="7" spans="1:12">
      <c r="A7" s="4">
        <v>4</v>
      </c>
      <c r="B7" s="4" t="s">
        <v>16</v>
      </c>
      <c r="C7" s="4" t="s">
        <v>30</v>
      </c>
      <c r="D7" s="8" t="s">
        <v>23</v>
      </c>
      <c r="E7" s="4" t="s">
        <v>22</v>
      </c>
      <c r="F7" s="4" t="s">
        <v>17</v>
      </c>
      <c r="G7" s="4">
        <v>1</v>
      </c>
      <c r="H7" s="6">
        <f>VLOOKUP(E7,[1]data!$D$2:$G$24,4,FALSE)</f>
        <v>88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152</v>
      </c>
    </row>
    <row r="8" spans="1:12">
      <c r="A8" s="4">
        <v>5</v>
      </c>
      <c r="B8" s="4" t="s">
        <v>4</v>
      </c>
      <c r="C8" s="4" t="s">
        <v>25</v>
      </c>
      <c r="D8" s="8" t="s">
        <v>23</v>
      </c>
      <c r="E8" s="4" t="s">
        <v>19</v>
      </c>
      <c r="F8" s="4" t="s">
        <v>5</v>
      </c>
      <c r="G8" s="4">
        <v>4</v>
      </c>
      <c r="H8" s="6">
        <f>VLOOKUP(E8,[1]data!$D$2:$G$24,4,FALSE)</f>
        <v>49.5</v>
      </c>
      <c r="I8" s="6">
        <f t="shared" si="0"/>
        <v>8</v>
      </c>
      <c r="J8" s="6">
        <f t="shared" si="1"/>
        <v>48</v>
      </c>
      <c r="K8" s="6">
        <v>50</v>
      </c>
      <c r="L8" s="6">
        <f t="shared" si="2"/>
        <v>304</v>
      </c>
    </row>
    <row r="9" spans="1:12">
      <c r="A9" s="4">
        <v>6</v>
      </c>
      <c r="B9" s="4" t="s">
        <v>12</v>
      </c>
      <c r="C9" s="4" t="s">
        <v>27</v>
      </c>
      <c r="D9" s="8" t="s">
        <v>23</v>
      </c>
      <c r="E9" s="4" t="s">
        <v>21</v>
      </c>
      <c r="F9" s="4" t="s">
        <v>15</v>
      </c>
      <c r="G9" s="4">
        <v>1</v>
      </c>
      <c r="H9" s="6">
        <f>VLOOKUP(E9,[1]data!$D$2:$G$24,4,FALSE)</f>
        <v>73.7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137.69999999999999</v>
      </c>
    </row>
    <row r="10" spans="1:12">
      <c r="A10" s="4">
        <v>7</v>
      </c>
      <c r="B10" s="4" t="s">
        <v>11</v>
      </c>
      <c r="C10" s="4" t="s">
        <v>28</v>
      </c>
      <c r="D10" s="8" t="s">
        <v>23</v>
      </c>
      <c r="E10" s="4" t="s">
        <v>21</v>
      </c>
      <c r="F10" s="4" t="s">
        <v>14</v>
      </c>
      <c r="G10" s="4">
        <v>1</v>
      </c>
      <c r="H10" s="6">
        <f>VLOOKUP(E10,[1]data!$D$2:$G$24,4,FALSE)</f>
        <v>73.7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137.69999999999999</v>
      </c>
    </row>
    <row r="11" spans="1:12" s="3" customFormat="1">
      <c r="A11" s="9" t="s">
        <v>42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7">
        <f>ROUND(SUM(L4:L10),0)</f>
        <v>1804</v>
      </c>
    </row>
    <row r="12" spans="1:12" s="3" customFormat="1" ht="30" customHeight="1">
      <c r="A12" s="13" t="s">
        <v>8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9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sortState ref="B4:L11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4:C10">
    <cfRule type="duplicateValues" dxfId="0" priority="2"/>
  </conditionalFormatting>
  <pageMargins left="0.4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2024-06-06T07:20:12Z</cp:lastPrinted>
  <dcterms:created xsi:type="dcterms:W3CDTF">2024-06-04T08:31:35Z</dcterms:created>
  <dcterms:modified xsi:type="dcterms:W3CDTF">2024-06-06T07:20:14Z</dcterms:modified>
</cp:coreProperties>
</file>