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1" i="1"/>
  <c r="L4"/>
  <c r="J5" l="1"/>
  <c r="J6"/>
  <c r="J7"/>
  <c r="J8"/>
  <c r="J9"/>
  <c r="J10"/>
  <c r="J11"/>
  <c r="J12"/>
  <c r="J13"/>
  <c r="J14"/>
  <c r="J15"/>
  <c r="J16"/>
  <c r="J17"/>
  <c r="J18"/>
  <c r="J19"/>
  <c r="J20"/>
  <c r="J4"/>
  <c r="I5"/>
  <c r="I6"/>
  <c r="I7"/>
  <c r="I8"/>
  <c r="I9"/>
  <c r="I10"/>
  <c r="I11"/>
  <c r="I12"/>
  <c r="I13"/>
  <c r="I14"/>
  <c r="I15"/>
  <c r="I16"/>
  <c r="I17"/>
  <c r="I18"/>
  <c r="I19"/>
  <c r="I20"/>
  <c r="I4"/>
  <c r="H5"/>
  <c r="L5" s="1"/>
  <c r="H6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4"/>
  <c r="L6" l="1"/>
</calcChain>
</file>

<file path=xl/sharedStrings.xml><?xml version="1.0" encoding="utf-8"?>
<sst xmlns="http://schemas.openxmlformats.org/spreadsheetml/2006/main" count="103" uniqueCount="79">
  <si>
    <t>06/5/2025</t>
  </si>
  <si>
    <t>43</t>
  </si>
  <si>
    <t>45</t>
  </si>
  <si>
    <t>46</t>
  </si>
  <si>
    <t>44</t>
  </si>
  <si>
    <t>47</t>
  </si>
  <si>
    <t>10/5/2025</t>
  </si>
  <si>
    <t>48</t>
  </si>
  <si>
    <t>49</t>
  </si>
  <si>
    <t>50</t>
  </si>
  <si>
    <t>15/5/2025</t>
  </si>
  <si>
    <t>51</t>
  </si>
  <si>
    <t>19/5/2025</t>
  </si>
  <si>
    <t>55</t>
  </si>
  <si>
    <t>21/5/2025</t>
  </si>
  <si>
    <t>58</t>
  </si>
  <si>
    <t>22/5/2025</t>
  </si>
  <si>
    <t>57</t>
  </si>
  <si>
    <t>60</t>
  </si>
  <si>
    <t>24/5/2025</t>
  </si>
  <si>
    <t>59</t>
  </si>
  <si>
    <t>26/5/2025</t>
  </si>
  <si>
    <t>63</t>
  </si>
  <si>
    <t>61</t>
  </si>
  <si>
    <t>31/5/2025</t>
  </si>
  <si>
    <t>67</t>
  </si>
  <si>
    <t>SL</t>
  </si>
  <si>
    <t>DATE</t>
  </si>
  <si>
    <t>LR NO</t>
  </si>
  <si>
    <t>INV NO</t>
  </si>
  <si>
    <t>FROM</t>
  </si>
  <si>
    <t>TO</t>
  </si>
  <si>
    <t>CASE</t>
  </si>
  <si>
    <t>DHIASAHI</t>
  </si>
  <si>
    <t>JATNI</t>
  </si>
  <si>
    <t>KHURDA</t>
  </si>
  <si>
    <t>MALKANGIRI</t>
  </si>
  <si>
    <t>BALASORE</t>
  </si>
  <si>
    <t>KUJANG</t>
  </si>
  <si>
    <t>AUL</t>
  </si>
  <si>
    <t>JAGATSINGHPUR</t>
  </si>
  <si>
    <t>ATHAGARH</t>
  </si>
  <si>
    <t>BAHALDA</t>
  </si>
  <si>
    <t>TALCHER</t>
  </si>
  <si>
    <t>ASKA</t>
  </si>
  <si>
    <t>PURUSOTTAMPUR</t>
  </si>
  <si>
    <t>ROURKELA</t>
  </si>
  <si>
    <t>CHANDPUR</t>
  </si>
  <si>
    <t>GUNUPUR</t>
  </si>
  <si>
    <t>BEGUNIAPADA</t>
  </si>
  <si>
    <t>CTC</t>
  </si>
  <si>
    <t>JA/02504</t>
  </si>
  <si>
    <t>JA/02505</t>
  </si>
  <si>
    <t>JA/02506</t>
  </si>
  <si>
    <t>JA/02514</t>
  </si>
  <si>
    <t>JA/02701</t>
  </si>
  <si>
    <t>JA/02900</t>
  </si>
  <si>
    <t>JA/02901</t>
  </si>
  <si>
    <t>JA/02948</t>
  </si>
  <si>
    <t>JA/03346</t>
  </si>
  <si>
    <t>JA/03476</t>
  </si>
  <si>
    <t>JA/03542</t>
  </si>
  <si>
    <t>JA/03544</t>
  </si>
  <si>
    <t>JA/03618</t>
  </si>
  <si>
    <t>JA/03777</t>
  </si>
  <si>
    <t>JA/04011</t>
  </si>
  <si>
    <t>JA/04179</t>
  </si>
  <si>
    <t>JA/04456</t>
  </si>
  <si>
    <t>RATE</t>
  </si>
  <si>
    <t>HAM</t>
  </si>
  <si>
    <t>DD.CH.</t>
  </si>
  <si>
    <t>LR.CH</t>
  </si>
  <si>
    <t>AMONT</t>
  </si>
  <si>
    <t>INVOICE
PRAGATI LOGISTICS,SAMANTA SAHI KHUNTIA LANE,8984191006
GST No:21AGHPB9356M1Z9</t>
  </si>
  <si>
    <t xml:space="preserve">MAHAJAN TYRE COMPANY
Address:B K COMPLEX,NEAR AXIS BANK PLOT NO-1047/1151,JAGATPUR,9938765435
GST No:21AAQFM7338B1ZF
</t>
  </si>
  <si>
    <t>Thanking you for your business.
PRAGATI LOGISTICS</t>
  </si>
  <si>
    <t>(RUPEES FIVE THOUSAND SEVEN HUNDRED FOURTY NINE ONLY)</t>
  </si>
  <si>
    <t xml:space="preserve">Bill Date: 31/05/2025
Bill NO  : 7152
Total Amount: 5749.00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</si>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</sst>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152400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100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  <row r="116">
          <cell r="B116" t="str">
            <v>BALIKUDA</v>
          </cell>
          <cell r="C116">
            <v>130</v>
          </cell>
          <cell r="D116">
            <v>20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O18" sqref="O1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7.140625" bestFit="1" customWidth="1"/>
    <col min="11" max="11" width="6" bestFit="1" customWidth="1"/>
    <col min="12" max="12" width="8" bestFit="1" customWidth="1"/>
  </cols>
  <sheetData>
    <row r="1" spans="1:12" s="5" customFormat="1" ht="84.75" customHeight="1">
      <c r="A1" s="10"/>
      <c r="B1" s="11"/>
      <c r="C1" s="11"/>
      <c r="D1" s="11"/>
      <c r="E1" s="11"/>
      <c r="F1" s="11"/>
      <c r="G1" s="11"/>
      <c r="H1" s="12"/>
      <c r="I1" s="13" t="s">
        <v>73</v>
      </c>
      <c r="J1" s="14"/>
      <c r="K1" s="14"/>
      <c r="L1" s="14"/>
    </row>
    <row r="2" spans="1:12" s="5" customFormat="1" ht="76.5" customHeight="1">
      <c r="A2" s="15" t="s">
        <v>74</v>
      </c>
      <c r="B2" s="16"/>
      <c r="C2" s="16"/>
      <c r="D2" s="16"/>
      <c r="E2" s="16"/>
      <c r="F2" s="16"/>
      <c r="G2" s="16"/>
      <c r="H2" s="17"/>
      <c r="I2" s="13" t="s">
        <v>77</v>
      </c>
      <c r="J2" s="14"/>
      <c r="K2" s="14"/>
      <c r="L2" s="14"/>
    </row>
    <row r="3" spans="1:12" s="3" customFormat="1">
      <c r="A3" s="2" t="s">
        <v>26</v>
      </c>
      <c r="B3" s="2" t="s">
        <v>27</v>
      </c>
      <c r="C3" s="2" t="s">
        <v>28</v>
      </c>
      <c r="D3" s="2" t="s">
        <v>29</v>
      </c>
      <c r="E3" s="2" t="s">
        <v>30</v>
      </c>
      <c r="F3" s="2" t="s">
        <v>31</v>
      </c>
      <c r="G3" s="2" t="s">
        <v>32</v>
      </c>
      <c r="H3" s="2" t="s">
        <v>68</v>
      </c>
      <c r="I3" s="2" t="s">
        <v>69</v>
      </c>
      <c r="J3" s="2" t="s">
        <v>70</v>
      </c>
      <c r="K3" s="2" t="s">
        <v>71</v>
      </c>
      <c r="L3" s="2" t="s">
        <v>72</v>
      </c>
    </row>
    <row r="4" spans="1:12">
      <c r="A4" s="1">
        <v>1</v>
      </c>
      <c r="B4" s="1" t="s">
        <v>0</v>
      </c>
      <c r="C4" s="1" t="s">
        <v>51</v>
      </c>
      <c r="D4" s="1" t="s">
        <v>1</v>
      </c>
      <c r="E4" s="1" t="s">
        <v>50</v>
      </c>
      <c r="F4" s="1" t="s">
        <v>33</v>
      </c>
      <c r="G4" s="1">
        <v>3</v>
      </c>
      <c r="H4" s="4">
        <f>VLOOKUP(F4,'[1]MAHAJAN TYRE'!$B$4:$C$116,2,FALSE)</f>
        <v>132</v>
      </c>
      <c r="I4" s="4">
        <f>G4*2</f>
        <v>6</v>
      </c>
      <c r="J4" s="4">
        <f>VLOOKUP(F4,'[1]MAHAJAN TYRE'!$B$4:$D$116,3,FALSE)*G4</f>
        <v>45</v>
      </c>
      <c r="K4" s="4">
        <v>50</v>
      </c>
      <c r="L4" s="4">
        <f>G4*H4+I4+J4+K4</f>
        <v>497</v>
      </c>
    </row>
    <row r="5" spans="1:12">
      <c r="A5" s="1">
        <v>2</v>
      </c>
      <c r="B5" s="1" t="s">
        <v>0</v>
      </c>
      <c r="C5" s="1" t="s">
        <v>52</v>
      </c>
      <c r="D5" s="1" t="s">
        <v>2</v>
      </c>
      <c r="E5" s="1" t="s">
        <v>50</v>
      </c>
      <c r="F5" s="1" t="s">
        <v>34</v>
      </c>
      <c r="G5" s="1">
        <v>1</v>
      </c>
      <c r="H5" s="4">
        <f>VLOOKUP(F5,'[1]MAHAJAN TYRE'!$B$4:$C$116,2,FALSE)</f>
        <v>100</v>
      </c>
      <c r="I5" s="4">
        <f t="shared" ref="I5:I20" si="0">G5*2</f>
        <v>2</v>
      </c>
      <c r="J5" s="4">
        <f>VLOOKUP(F5,'[1]MAHAJAN TYRE'!$B$4:$D$116,3,FALSE)*G5</f>
        <v>10</v>
      </c>
      <c r="K5" s="4">
        <v>50</v>
      </c>
      <c r="L5" s="4">
        <f t="shared" ref="L5:L20" si="1">G5*H5+I5+J5+K5</f>
        <v>162</v>
      </c>
    </row>
    <row r="6" spans="1:12">
      <c r="A6" s="1">
        <v>3</v>
      </c>
      <c r="B6" s="1" t="s">
        <v>0</v>
      </c>
      <c r="C6" s="1" t="s">
        <v>53</v>
      </c>
      <c r="D6" s="1" t="s">
        <v>3</v>
      </c>
      <c r="E6" s="1" t="s">
        <v>50</v>
      </c>
      <c r="F6" s="1" t="s">
        <v>35</v>
      </c>
      <c r="G6" s="1">
        <v>2</v>
      </c>
      <c r="H6" s="4">
        <f>VLOOKUP(F6,'[1]MAHAJAN TYRE'!$B$4:$C$116,2,FALSE)</f>
        <v>100</v>
      </c>
      <c r="I6" s="4">
        <f t="shared" si="0"/>
        <v>4</v>
      </c>
      <c r="J6" s="4">
        <f>VLOOKUP(F6,'[1]MAHAJAN TYRE'!$B$4:$D$116,3,FALSE)*G6</f>
        <v>20</v>
      </c>
      <c r="K6" s="4">
        <v>50</v>
      </c>
      <c r="L6" s="4">
        <f t="shared" si="1"/>
        <v>274</v>
      </c>
    </row>
    <row r="7" spans="1:12">
      <c r="A7" s="1">
        <v>4</v>
      </c>
      <c r="B7" s="1" t="s">
        <v>0</v>
      </c>
      <c r="C7" s="1" t="s">
        <v>54</v>
      </c>
      <c r="D7" s="1" t="s">
        <v>4</v>
      </c>
      <c r="E7" s="1" t="s">
        <v>50</v>
      </c>
      <c r="F7" s="1" t="s">
        <v>36</v>
      </c>
      <c r="G7" s="1">
        <v>2</v>
      </c>
      <c r="H7" s="4">
        <f>VLOOKUP(F7,'[1]MAHAJAN TYRE'!$B$4:$C$116,2,FALSE)</f>
        <v>216</v>
      </c>
      <c r="I7" s="4">
        <f t="shared" si="0"/>
        <v>4</v>
      </c>
      <c r="J7" s="4">
        <f>VLOOKUP(F7,'[1]MAHAJAN TYRE'!$B$4:$D$116,3,FALSE)*G7</f>
        <v>50</v>
      </c>
      <c r="K7" s="4">
        <v>50</v>
      </c>
      <c r="L7" s="4">
        <f t="shared" si="1"/>
        <v>536</v>
      </c>
    </row>
    <row r="8" spans="1:12">
      <c r="A8" s="1">
        <v>5</v>
      </c>
      <c r="B8" s="1" t="s">
        <v>0</v>
      </c>
      <c r="C8" s="1" t="s">
        <v>55</v>
      </c>
      <c r="D8" s="1" t="s">
        <v>5</v>
      </c>
      <c r="E8" s="1" t="s">
        <v>50</v>
      </c>
      <c r="F8" s="1" t="s">
        <v>37</v>
      </c>
      <c r="G8" s="1">
        <v>1</v>
      </c>
      <c r="H8" s="4">
        <f>VLOOKUP(F8,'[1]MAHAJAN TYRE'!$B$4:$C$116,2,FALSE)</f>
        <v>144</v>
      </c>
      <c r="I8" s="4">
        <f t="shared" si="0"/>
        <v>2</v>
      </c>
      <c r="J8" s="4">
        <f>VLOOKUP(F8,'[1]MAHAJAN TYRE'!$B$4:$D$116,3,FALSE)*G8</f>
        <v>15</v>
      </c>
      <c r="K8" s="4">
        <v>50</v>
      </c>
      <c r="L8" s="4">
        <f t="shared" si="1"/>
        <v>211</v>
      </c>
    </row>
    <row r="9" spans="1:12">
      <c r="A9" s="1">
        <v>6</v>
      </c>
      <c r="B9" s="1" t="s">
        <v>6</v>
      </c>
      <c r="C9" s="1" t="s">
        <v>56</v>
      </c>
      <c r="D9" s="1" t="s">
        <v>7</v>
      </c>
      <c r="E9" s="1" t="s">
        <v>50</v>
      </c>
      <c r="F9" s="1" t="s">
        <v>38</v>
      </c>
      <c r="G9" s="1">
        <v>1</v>
      </c>
      <c r="H9" s="4">
        <f>VLOOKUP(F9,'[1]MAHAJAN TYRE'!$B$4:$C$116,2,FALSE)</f>
        <v>120</v>
      </c>
      <c r="I9" s="4">
        <f t="shared" si="0"/>
        <v>2</v>
      </c>
      <c r="J9" s="4">
        <f>VLOOKUP(F9,'[1]MAHAJAN TYRE'!$B$4:$D$116,3,FALSE)*G9</f>
        <v>10</v>
      </c>
      <c r="K9" s="4">
        <v>50</v>
      </c>
      <c r="L9" s="4">
        <f t="shared" si="1"/>
        <v>182</v>
      </c>
    </row>
    <row r="10" spans="1:12">
      <c r="A10" s="1">
        <v>7</v>
      </c>
      <c r="B10" s="1" t="s">
        <v>6</v>
      </c>
      <c r="C10" s="1" t="s">
        <v>57</v>
      </c>
      <c r="D10" s="1" t="s">
        <v>8</v>
      </c>
      <c r="E10" s="1" t="s">
        <v>50</v>
      </c>
      <c r="F10" s="1" t="s">
        <v>39</v>
      </c>
      <c r="G10" s="1">
        <v>3</v>
      </c>
      <c r="H10" s="4">
        <f>VLOOKUP(F10,'[1]MAHAJAN TYRE'!$B$4:$C$116,2,FALSE)</f>
        <v>120</v>
      </c>
      <c r="I10" s="4">
        <f t="shared" si="0"/>
        <v>6</v>
      </c>
      <c r="J10" s="4">
        <f>VLOOKUP(F10,'[1]MAHAJAN TYRE'!$B$4:$D$116,3,FALSE)*G10</f>
        <v>120</v>
      </c>
      <c r="K10" s="4">
        <v>50</v>
      </c>
      <c r="L10" s="4">
        <f t="shared" si="1"/>
        <v>536</v>
      </c>
    </row>
    <row r="11" spans="1:12">
      <c r="A11" s="1">
        <v>8</v>
      </c>
      <c r="B11" s="1" t="s">
        <v>6</v>
      </c>
      <c r="C11" s="1" t="s">
        <v>58</v>
      </c>
      <c r="D11" s="1" t="s">
        <v>9</v>
      </c>
      <c r="E11" s="1" t="s">
        <v>50</v>
      </c>
      <c r="F11" s="1" t="s">
        <v>40</v>
      </c>
      <c r="G11" s="1">
        <v>2</v>
      </c>
      <c r="H11" s="4">
        <f>VLOOKUP(F11,'[1]MAHAJAN TYRE'!$B$4:$C$116,2,FALSE)</f>
        <v>120</v>
      </c>
      <c r="I11" s="4">
        <f t="shared" si="0"/>
        <v>4</v>
      </c>
      <c r="J11" s="4">
        <f>VLOOKUP(F11,'[1]MAHAJAN TYRE'!$B$4:$D$116,3,FALSE)*G11</f>
        <v>24</v>
      </c>
      <c r="K11" s="4">
        <v>50</v>
      </c>
      <c r="L11" s="4">
        <f t="shared" si="1"/>
        <v>318</v>
      </c>
    </row>
    <row r="12" spans="1:12">
      <c r="A12" s="1">
        <v>9</v>
      </c>
      <c r="B12" s="1" t="s">
        <v>10</v>
      </c>
      <c r="C12" s="1" t="s">
        <v>59</v>
      </c>
      <c r="D12" s="1" t="s">
        <v>11</v>
      </c>
      <c r="E12" s="1" t="s">
        <v>50</v>
      </c>
      <c r="F12" s="1" t="s">
        <v>41</v>
      </c>
      <c r="G12" s="1">
        <v>2</v>
      </c>
      <c r="H12" s="4">
        <f>VLOOKUP(F12,'[1]MAHAJAN TYRE'!$B$4:$C$116,2,FALSE)</f>
        <v>100</v>
      </c>
      <c r="I12" s="4">
        <f t="shared" si="0"/>
        <v>4</v>
      </c>
      <c r="J12" s="4">
        <f>VLOOKUP(F12,'[1]MAHAJAN TYRE'!$B$4:$D$116,3,FALSE)*G12</f>
        <v>30</v>
      </c>
      <c r="K12" s="4">
        <v>50</v>
      </c>
      <c r="L12" s="4">
        <f t="shared" si="1"/>
        <v>284</v>
      </c>
    </row>
    <row r="13" spans="1:12">
      <c r="A13" s="1">
        <v>10</v>
      </c>
      <c r="B13" s="1" t="s">
        <v>12</v>
      </c>
      <c r="C13" s="1" t="s">
        <v>60</v>
      </c>
      <c r="D13" s="1" t="s">
        <v>13</v>
      </c>
      <c r="E13" s="1" t="s">
        <v>50</v>
      </c>
      <c r="F13" s="1" t="s">
        <v>42</v>
      </c>
      <c r="G13" s="1">
        <v>2</v>
      </c>
      <c r="H13" s="4">
        <f>VLOOKUP(F13,'[1]MAHAJAN TYRE'!$B$4:$C$116,2,FALSE)</f>
        <v>240</v>
      </c>
      <c r="I13" s="4">
        <f t="shared" si="0"/>
        <v>4</v>
      </c>
      <c r="J13" s="4">
        <f>VLOOKUP(F13,'[1]MAHAJAN TYRE'!$B$4:$D$116,3,FALSE)*G13</f>
        <v>50</v>
      </c>
      <c r="K13" s="4">
        <v>50</v>
      </c>
      <c r="L13" s="4">
        <f t="shared" si="1"/>
        <v>584</v>
      </c>
    </row>
    <row r="14" spans="1:12">
      <c r="A14" s="1">
        <v>11</v>
      </c>
      <c r="B14" s="1" t="s">
        <v>14</v>
      </c>
      <c r="C14" s="1" t="s">
        <v>61</v>
      </c>
      <c r="D14" s="1" t="s">
        <v>15</v>
      </c>
      <c r="E14" s="1" t="s">
        <v>50</v>
      </c>
      <c r="F14" s="1" t="s">
        <v>43</v>
      </c>
      <c r="G14" s="1">
        <v>2</v>
      </c>
      <c r="H14" s="4">
        <f>VLOOKUP(F14,'[1]MAHAJAN TYRE'!$B$4:$C$116,2,FALSE)</f>
        <v>132</v>
      </c>
      <c r="I14" s="4">
        <f t="shared" si="0"/>
        <v>4</v>
      </c>
      <c r="J14" s="4">
        <f>VLOOKUP(F14,'[1]MAHAJAN TYRE'!$B$4:$D$116,3,FALSE)*G14</f>
        <v>24</v>
      </c>
      <c r="K14" s="4">
        <v>50</v>
      </c>
      <c r="L14" s="4">
        <f t="shared" si="1"/>
        <v>342</v>
      </c>
    </row>
    <row r="15" spans="1:12">
      <c r="A15" s="1">
        <v>12</v>
      </c>
      <c r="B15" s="1" t="s">
        <v>14</v>
      </c>
      <c r="C15" s="1" t="s">
        <v>62</v>
      </c>
      <c r="D15" s="1" t="s">
        <v>17</v>
      </c>
      <c r="E15" s="1" t="s">
        <v>50</v>
      </c>
      <c r="F15" s="1" t="s">
        <v>44</v>
      </c>
      <c r="G15" s="1">
        <v>1</v>
      </c>
      <c r="H15" s="4">
        <f>VLOOKUP(F15,'[1]MAHAJAN TYRE'!$B$4:$C$116,2,FALSE)</f>
        <v>132</v>
      </c>
      <c r="I15" s="4">
        <f t="shared" si="0"/>
        <v>2</v>
      </c>
      <c r="J15" s="4">
        <f>VLOOKUP(F15,'[1]MAHAJAN TYRE'!$B$4:$D$116,3,FALSE)*G15</f>
        <v>15</v>
      </c>
      <c r="K15" s="4">
        <v>50</v>
      </c>
      <c r="L15" s="4">
        <f t="shared" si="1"/>
        <v>199</v>
      </c>
    </row>
    <row r="16" spans="1:12">
      <c r="A16" s="1">
        <v>13</v>
      </c>
      <c r="B16" s="1" t="s">
        <v>16</v>
      </c>
      <c r="C16" s="1" t="s">
        <v>63</v>
      </c>
      <c r="D16" s="1" t="s">
        <v>18</v>
      </c>
      <c r="E16" s="1" t="s">
        <v>50</v>
      </c>
      <c r="F16" s="1" t="s">
        <v>45</v>
      </c>
      <c r="G16" s="1">
        <v>1</v>
      </c>
      <c r="H16" s="4">
        <f>VLOOKUP(F16,'[1]MAHAJAN TYRE'!$B$4:$C$116,2,FALSE)</f>
        <v>180</v>
      </c>
      <c r="I16" s="4">
        <f t="shared" si="0"/>
        <v>2</v>
      </c>
      <c r="J16" s="4">
        <f>VLOOKUP(F16,'[1]MAHAJAN TYRE'!$B$4:$D$116,3,FALSE)*G16</f>
        <v>15</v>
      </c>
      <c r="K16" s="4">
        <v>50</v>
      </c>
      <c r="L16" s="4">
        <f t="shared" si="1"/>
        <v>247</v>
      </c>
    </row>
    <row r="17" spans="1:12">
      <c r="A17" s="1">
        <v>14</v>
      </c>
      <c r="B17" s="1" t="s">
        <v>19</v>
      </c>
      <c r="C17" s="1" t="s">
        <v>64</v>
      </c>
      <c r="D17" s="1" t="s">
        <v>20</v>
      </c>
      <c r="E17" s="1" t="s">
        <v>50</v>
      </c>
      <c r="F17" s="1" t="s">
        <v>46</v>
      </c>
      <c r="G17" s="1">
        <v>1</v>
      </c>
      <c r="H17" s="4">
        <f>VLOOKUP(F17,'[1]MAHAJAN TYRE'!$B$4:$C$116,2,FALSE)</f>
        <v>180</v>
      </c>
      <c r="I17" s="4">
        <f t="shared" si="0"/>
        <v>2</v>
      </c>
      <c r="J17" s="4">
        <f>VLOOKUP(F17,'[1]MAHAJAN TYRE'!$B$4:$D$116,3,FALSE)*G17</f>
        <v>12</v>
      </c>
      <c r="K17" s="4">
        <v>50</v>
      </c>
      <c r="L17" s="4">
        <f t="shared" si="1"/>
        <v>244</v>
      </c>
    </row>
    <row r="18" spans="1:12">
      <c r="A18" s="1">
        <v>15</v>
      </c>
      <c r="B18" s="1" t="s">
        <v>21</v>
      </c>
      <c r="C18" s="1" t="s">
        <v>65</v>
      </c>
      <c r="D18" s="1" t="s">
        <v>22</v>
      </c>
      <c r="E18" s="1" t="s">
        <v>50</v>
      </c>
      <c r="F18" s="1" t="s">
        <v>47</v>
      </c>
      <c r="G18" s="1">
        <v>1</v>
      </c>
      <c r="H18" s="4">
        <f>VLOOKUP(F18,'[1]MAHAJAN TYRE'!$B$4:$C$116,2,FALSE)</f>
        <v>120</v>
      </c>
      <c r="I18" s="4">
        <f t="shared" si="0"/>
        <v>2</v>
      </c>
      <c r="J18" s="4">
        <f>VLOOKUP(F18,'[1]MAHAJAN TYRE'!$B$4:$D$116,3,FALSE)*G18</f>
        <v>12</v>
      </c>
      <c r="K18" s="4">
        <v>50</v>
      </c>
      <c r="L18" s="4">
        <f t="shared" si="1"/>
        <v>184</v>
      </c>
    </row>
    <row r="19" spans="1:12">
      <c r="A19" s="1">
        <v>16</v>
      </c>
      <c r="B19" s="1" t="s">
        <v>21</v>
      </c>
      <c r="C19" s="1" t="s">
        <v>66</v>
      </c>
      <c r="D19" s="1" t="s">
        <v>23</v>
      </c>
      <c r="E19" s="1" t="s">
        <v>50</v>
      </c>
      <c r="F19" s="1" t="s">
        <v>48</v>
      </c>
      <c r="G19" s="1">
        <v>1</v>
      </c>
      <c r="H19" s="4">
        <f>VLOOKUP(F19,'[1]MAHAJAN TYRE'!$B$4:$C$116,2,FALSE)</f>
        <v>216</v>
      </c>
      <c r="I19" s="4">
        <f t="shared" si="0"/>
        <v>2</v>
      </c>
      <c r="J19" s="4">
        <f>VLOOKUP(F19,'[1]MAHAJAN TYRE'!$B$4:$D$116,3,FALSE)*G19</f>
        <v>25</v>
      </c>
      <c r="K19" s="4">
        <v>50</v>
      </c>
      <c r="L19" s="4">
        <f t="shared" si="1"/>
        <v>293</v>
      </c>
    </row>
    <row r="20" spans="1:12">
      <c r="A20" s="1">
        <v>17</v>
      </c>
      <c r="B20" s="1" t="s">
        <v>24</v>
      </c>
      <c r="C20" s="1" t="s">
        <v>67</v>
      </c>
      <c r="D20" s="1" t="s">
        <v>25</v>
      </c>
      <c r="E20" s="1" t="s">
        <v>50</v>
      </c>
      <c r="F20" s="1" t="s">
        <v>49</v>
      </c>
      <c r="G20" s="1">
        <v>3</v>
      </c>
      <c r="H20" s="4">
        <f>VLOOKUP(F20,'[1]MAHAJAN TYRE'!$B$4:$C$116,2,FALSE)</f>
        <v>180</v>
      </c>
      <c r="I20" s="4">
        <f t="shared" si="0"/>
        <v>6</v>
      </c>
      <c r="J20" s="4">
        <f>VLOOKUP(F20,'[1]MAHAJAN TYRE'!$B$4:$D$116,3,FALSE)*G20</f>
        <v>60</v>
      </c>
      <c r="K20" s="4">
        <v>50</v>
      </c>
      <c r="L20" s="4">
        <f t="shared" si="1"/>
        <v>656</v>
      </c>
    </row>
    <row r="21" spans="1:12" s="7" customFormat="1">
      <c r="A21" s="18" t="s">
        <v>76</v>
      </c>
      <c r="B21" s="19"/>
      <c r="C21" s="19"/>
      <c r="D21" s="19"/>
      <c r="E21" s="19"/>
      <c r="F21" s="19"/>
      <c r="G21" s="19"/>
      <c r="H21" s="20"/>
      <c r="I21" s="20"/>
      <c r="J21" s="20"/>
      <c r="K21" s="21"/>
      <c r="L21" s="6">
        <f>SUM(L4:L20)</f>
        <v>5749</v>
      </c>
    </row>
    <row r="22" spans="1:12" s="7" customFormat="1" ht="30" customHeight="1">
      <c r="A22" s="8" t="s">
        <v>78</v>
      </c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</row>
    <row r="23" spans="1:12" s="7" customFormat="1" ht="30" customHeight="1">
      <c r="A23" s="8" t="s">
        <v>75</v>
      </c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</row>
  </sheetData>
  <sortState ref="B2:I18">
    <sortCondition ref="B2:B18"/>
  </sortState>
  <mergeCells count="7">
    <mergeCell ref="A23:L23"/>
    <mergeCell ref="A1:H1"/>
    <mergeCell ref="I1:L1"/>
    <mergeCell ref="A2:H2"/>
    <mergeCell ref="I2:L2"/>
    <mergeCell ref="A21:K21"/>
    <mergeCell ref="A22:L22"/>
  </mergeCells>
  <conditionalFormatting sqref="C1:C2">
    <cfRule type="duplicateValues" dxfId="3" priority="3"/>
    <cfRule type="duplicateValues" dxfId="2" priority="4"/>
  </conditionalFormatting>
  <conditionalFormatting sqref="C21:C23">
    <cfRule type="duplicateValues" dxfId="1" priority="1"/>
    <cfRule type="duplicateValues" dxfId="0" priority="2"/>
  </conditionalFormatting>
  <pageMargins left="0.52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2025-06-17T05:35:40Z</cp:lastPrinted>
  <dcterms:created xsi:type="dcterms:W3CDTF">2025-06-12T08:28:27Z</dcterms:created>
  <dcterms:modified xsi:type="dcterms:W3CDTF">2025-06-17T05:35:43Z</dcterms:modified>
</cp:coreProperties>
</file>