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0" windowWidth="19815" windowHeight="660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2" i="1"/>
  <c r="J8"/>
  <c r="J7"/>
  <c r="J6"/>
  <c r="J5"/>
  <c r="J4"/>
  <c r="H8" l="1"/>
  <c r="I8" s="1"/>
  <c r="H7"/>
  <c r="H6"/>
  <c r="H5"/>
  <c r="H4"/>
  <c r="I6" l="1"/>
  <c r="L6" s="1"/>
  <c r="I5"/>
  <c r="L5" s="1"/>
  <c r="I4"/>
  <c r="L4" s="1"/>
  <c r="L8"/>
  <c r="I7"/>
  <c r="L7" s="1"/>
  <c r="L9" l="1"/>
</calcChain>
</file>

<file path=xl/sharedStrings.xml><?xml version="1.0" encoding="utf-8"?>
<sst xmlns="http://schemas.openxmlformats.org/spreadsheetml/2006/main" count="43" uniqueCount="35">
  <si>
    <t>INVOICE
PRAGATI LOGISTICS,SAMANTA SAHI KHUNTIA LANE,8984191006
GST No:21AGHPB9356M1Z9</t>
  </si>
  <si>
    <t>Sl No</t>
  </si>
  <si>
    <t>Date</t>
  </si>
  <si>
    <t>LR No #</t>
  </si>
  <si>
    <t>Lr</t>
  </si>
  <si>
    <t>Amount</t>
  </si>
  <si>
    <t>04/7/2022</t>
  </si>
  <si>
    <t>PL/DO/08030/22-23</t>
  </si>
  <si>
    <t>39</t>
  </si>
  <si>
    <t>08/7/2022</t>
  </si>
  <si>
    <t>PL/DO/08414/22-23</t>
  </si>
  <si>
    <t>12</t>
  </si>
  <si>
    <t>26/7/2022</t>
  </si>
  <si>
    <t>PL/MA/08257/22-23</t>
  </si>
  <si>
    <t>7009</t>
  </si>
  <si>
    <t>PL/DO/09630/22-23</t>
  </si>
  <si>
    <t>7011</t>
  </si>
  <si>
    <t>PL/DO/09631/22-23</t>
  </si>
  <si>
    <t>7010</t>
  </si>
  <si>
    <t>Thanking you for your business.
PRAGATI LOGISTICS</t>
  </si>
  <si>
    <t>BHUBANESWAR</t>
  </si>
  <si>
    <t>ANGUL</t>
  </si>
  <si>
    <t>INV NO</t>
  </si>
  <si>
    <t>FROM</t>
  </si>
  <si>
    <t>TO</t>
  </si>
  <si>
    <t>CTC</t>
  </si>
  <si>
    <t>CASE</t>
  </si>
  <si>
    <t>RATE</t>
  </si>
  <si>
    <t>Kindly, verify &amp; confirm within 7 days, else GST will be filed by 20th AUGUST, 2022. 
GST to be paid by Consignor under Reverse Charge Mechanism(RCM) as per GST.</t>
  </si>
  <si>
    <t>KUJANGA</t>
  </si>
  <si>
    <t>S.CH</t>
  </si>
  <si>
    <t>HML.</t>
  </si>
  <si>
    <t>(RUPEES SIX HUNDRED THIRTY FIVE ONLY)</t>
  </si>
  <si>
    <t xml:space="preserve">Bill Date:07/31/2022
Bill #:Inv-15821/22-23
Total Amount:635.00
</t>
  </si>
  <si>
    <t xml:space="preserve">MAPRA LABORATORIES PVT LTD
Address:A P MARKET COMPLEX - 2ND FLOOR LINK ROAD SQUARE MADHUPATNA CUTTACK,6712341799
GST No:21AAACM5060F1Z2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</si>
</sst>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3</xdr:col>
      <xdr:colOff>596900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AGATI%20LOGISTICS\BILL%20QUOTATION\QUOTATION_2022-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3">
          <cell r="C3" t="str">
            <v>BHUBANESWAR</v>
          </cell>
          <cell r="D3">
            <v>18.29</v>
          </cell>
        </row>
        <row r="4">
          <cell r="C4" t="str">
            <v>JARKA</v>
          </cell>
          <cell r="D4">
            <v>31.36</v>
          </cell>
        </row>
        <row r="5">
          <cell r="C5" t="str">
            <v>JAJPUR TOWN</v>
          </cell>
          <cell r="D5">
            <v>31.36</v>
          </cell>
        </row>
        <row r="6">
          <cell r="C6" t="str">
            <v>MANIJANGA</v>
          </cell>
          <cell r="D6">
            <v>31.36</v>
          </cell>
        </row>
        <row r="7">
          <cell r="C7" t="str">
            <v>KHURDA</v>
          </cell>
          <cell r="D7">
            <v>31.36</v>
          </cell>
        </row>
        <row r="8">
          <cell r="C8" t="str">
            <v>KEONJHAR</v>
          </cell>
          <cell r="D8">
            <v>45.74</v>
          </cell>
        </row>
        <row r="9">
          <cell r="C9" t="str">
            <v>NISCHINTKOILI</v>
          </cell>
          <cell r="D9">
            <v>31.36</v>
          </cell>
        </row>
        <row r="10">
          <cell r="C10" t="str">
            <v>JAGATSINGHPUR</v>
          </cell>
          <cell r="D10">
            <v>31.36</v>
          </cell>
        </row>
        <row r="11">
          <cell r="C11" t="str">
            <v>PARADEEP</v>
          </cell>
          <cell r="D11" t="str">
            <v>1485 (FIX)</v>
          </cell>
        </row>
        <row r="12">
          <cell r="C12" t="str">
            <v>PURI</v>
          </cell>
        </row>
        <row r="13">
          <cell r="C13" t="str">
            <v>BALIKUDA</v>
          </cell>
        </row>
        <row r="14">
          <cell r="C14" t="str">
            <v>KUJANGA</v>
          </cell>
          <cell r="D14">
            <v>31.36</v>
          </cell>
        </row>
        <row r="15">
          <cell r="C15" t="str">
            <v>SORO</v>
          </cell>
        </row>
        <row r="16">
          <cell r="C16" t="str">
            <v>NALCO (PLANT)</v>
          </cell>
          <cell r="D16" t="str">
            <v>1485 (FIX)</v>
          </cell>
        </row>
        <row r="17">
          <cell r="C17" t="str">
            <v>ANGUL</v>
          </cell>
          <cell r="D17">
            <v>27.45</v>
          </cell>
        </row>
        <row r="18">
          <cell r="C18" t="str">
            <v>BHADRAK</v>
          </cell>
          <cell r="D18">
            <v>23.52</v>
          </cell>
        </row>
        <row r="19">
          <cell r="C19" t="str">
            <v>BALASORE</v>
          </cell>
          <cell r="D19">
            <v>21.38</v>
          </cell>
        </row>
        <row r="20">
          <cell r="C20" t="str">
            <v>DHENKANAL</v>
          </cell>
          <cell r="D20">
            <v>31.36</v>
          </cell>
        </row>
        <row r="21">
          <cell r="C21" t="str">
            <v>BALUGAON</v>
          </cell>
          <cell r="D21">
            <v>26.14</v>
          </cell>
        </row>
        <row r="22">
          <cell r="C22" t="str">
            <v>CHARAMPA</v>
          </cell>
          <cell r="D22">
            <v>31.36</v>
          </cell>
        </row>
        <row r="23">
          <cell r="C23" t="str">
            <v>ROURKELA</v>
          </cell>
          <cell r="D23">
            <v>31.36</v>
          </cell>
        </row>
        <row r="24">
          <cell r="C24" t="str">
            <v>JHARSUGUDA</v>
          </cell>
          <cell r="D24">
            <v>29.7</v>
          </cell>
        </row>
        <row r="25">
          <cell r="C25" t="str">
            <v>BARIPADA</v>
          </cell>
          <cell r="D25">
            <v>21.38</v>
          </cell>
        </row>
        <row r="26">
          <cell r="C26" t="str">
            <v>JAJPUR ROAD</v>
          </cell>
        </row>
        <row r="27">
          <cell r="C27" t="str">
            <v>TALCHER</v>
          </cell>
        </row>
        <row r="28">
          <cell r="C28" t="str">
            <v>NTPC KANIHA</v>
          </cell>
          <cell r="D28" t="str">
            <v>1485 (FIX)</v>
          </cell>
        </row>
        <row r="29">
          <cell r="C29" t="str">
            <v>BERHAMPUR</v>
          </cell>
        </row>
        <row r="30">
          <cell r="C30" t="str">
            <v>DIPASIKHA</v>
          </cell>
          <cell r="D30" t="str">
            <v>1485 (FIX)</v>
          </cell>
        </row>
        <row r="31">
          <cell r="C31" t="str">
            <v>PANISALIA</v>
          </cell>
          <cell r="D31">
            <v>31.36</v>
          </cell>
        </row>
        <row r="32">
          <cell r="C32" t="str">
            <v>BARAGARH</v>
          </cell>
          <cell r="D32">
            <v>65.34</v>
          </cell>
        </row>
        <row r="33">
          <cell r="C33" t="str">
            <v>KENDRAPARA</v>
          </cell>
          <cell r="D33">
            <v>41.58</v>
          </cell>
        </row>
        <row r="34">
          <cell r="C34" t="str">
            <v>JEYPORE</v>
          </cell>
          <cell r="D34">
            <v>52</v>
          </cell>
        </row>
        <row r="35">
          <cell r="C35" t="str">
            <v>BOLANGIR</v>
          </cell>
          <cell r="D35">
            <v>77.22</v>
          </cell>
        </row>
        <row r="36">
          <cell r="C36" t="str">
            <v>MALKANGIR</v>
          </cell>
          <cell r="D36">
            <v>142.56</v>
          </cell>
        </row>
        <row r="37">
          <cell r="C37" t="str">
            <v>PARALAKHEMUNDI</v>
          </cell>
          <cell r="D37">
            <v>75.900000000000006</v>
          </cell>
        </row>
        <row r="38">
          <cell r="C38" t="str">
            <v>DAMANJODI</v>
          </cell>
          <cell r="D38" t="str">
            <v>1925 (FIX)</v>
          </cell>
        </row>
        <row r="39">
          <cell r="C39" t="str">
            <v>SAMBALPUR</v>
          </cell>
          <cell r="D39">
            <v>31.36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M2" sqref="M2"/>
    </sheetView>
  </sheetViews>
  <sheetFormatPr defaultRowHeight="15"/>
  <cols>
    <col min="1" max="1" width="5.7109375" style="1" bestFit="1" customWidth="1"/>
    <col min="2" max="2" width="9.7109375" style="1" bestFit="1" customWidth="1"/>
    <col min="3" max="3" width="18.5703125" style="1" bestFit="1" customWidth="1"/>
    <col min="4" max="4" width="9" style="1" customWidth="1"/>
    <col min="5" max="5" width="6.42578125" style="1" bestFit="1" customWidth="1"/>
    <col min="6" max="6" width="15" style="1" bestFit="1" customWidth="1"/>
    <col min="7" max="7" width="5.42578125" style="1" bestFit="1" customWidth="1"/>
    <col min="8" max="8" width="6.85546875" style="2" bestFit="1" customWidth="1"/>
    <col min="9" max="9" width="6.28515625" style="2" bestFit="1" customWidth="1"/>
    <col min="10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s="3" customFormat="1" ht="90" customHeight="1">
      <c r="A1" s="15"/>
      <c r="B1" s="9"/>
      <c r="C1" s="9"/>
      <c r="D1" s="9"/>
      <c r="E1" s="9"/>
      <c r="F1" s="9"/>
      <c r="G1" s="9"/>
      <c r="H1" s="17" t="s">
        <v>0</v>
      </c>
      <c r="I1" s="21"/>
      <c r="J1" s="21"/>
      <c r="K1" s="21"/>
      <c r="L1" s="22"/>
    </row>
    <row r="2" spans="1:12" s="3" customFormat="1" ht="77.25" customHeight="1">
      <c r="A2" s="16" t="s">
        <v>34</v>
      </c>
      <c r="B2" s="16"/>
      <c r="C2" s="16"/>
      <c r="D2" s="16"/>
      <c r="E2" s="16"/>
      <c r="F2" s="16"/>
      <c r="G2" s="16"/>
      <c r="H2" s="17" t="s">
        <v>33</v>
      </c>
      <c r="I2" s="18"/>
      <c r="J2" s="18"/>
      <c r="K2" s="18"/>
      <c r="L2" s="19"/>
    </row>
    <row r="3" spans="1:12" s="3" customFormat="1">
      <c r="A3" s="5" t="s">
        <v>1</v>
      </c>
      <c r="B3" s="5" t="s">
        <v>2</v>
      </c>
      <c r="C3" s="5" t="s">
        <v>3</v>
      </c>
      <c r="D3" s="5" t="s">
        <v>22</v>
      </c>
      <c r="E3" s="5" t="s">
        <v>23</v>
      </c>
      <c r="F3" s="5" t="s">
        <v>24</v>
      </c>
      <c r="G3" s="5" t="s">
        <v>26</v>
      </c>
      <c r="H3" s="6" t="s">
        <v>27</v>
      </c>
      <c r="I3" s="6" t="s">
        <v>30</v>
      </c>
      <c r="J3" s="6" t="s">
        <v>31</v>
      </c>
      <c r="K3" s="6" t="s">
        <v>4</v>
      </c>
      <c r="L3" s="6" t="s">
        <v>5</v>
      </c>
    </row>
    <row r="4" spans="1:12" ht="15" customHeight="1">
      <c r="A4" s="4">
        <v>1</v>
      </c>
      <c r="B4" s="4" t="s">
        <v>6</v>
      </c>
      <c r="C4" s="4" t="s">
        <v>7</v>
      </c>
      <c r="D4" s="4" t="s">
        <v>8</v>
      </c>
      <c r="E4" s="8" t="s">
        <v>25</v>
      </c>
      <c r="F4" s="8" t="s">
        <v>29</v>
      </c>
      <c r="G4" s="4">
        <v>5</v>
      </c>
      <c r="H4" s="7">
        <f>VLOOKUP(F4,'[1]ARISTO PHARMASEUTICALS'!$C$3:$D$39,2,FALSE)</f>
        <v>31.36</v>
      </c>
      <c r="I4" s="7">
        <f>G4*H4*20/100</f>
        <v>31.36</v>
      </c>
      <c r="J4" s="7">
        <f>G4*2</f>
        <v>10</v>
      </c>
      <c r="K4" s="7">
        <v>35</v>
      </c>
      <c r="L4" s="7">
        <f>G4*H4+I4+J4+K4</f>
        <v>233.16000000000003</v>
      </c>
    </row>
    <row r="5" spans="1:12" ht="15" customHeight="1">
      <c r="A5" s="4">
        <v>2</v>
      </c>
      <c r="B5" s="4" t="s">
        <v>9</v>
      </c>
      <c r="C5" s="4" t="s">
        <v>10</v>
      </c>
      <c r="D5" s="4" t="s">
        <v>11</v>
      </c>
      <c r="E5" s="8" t="s">
        <v>25</v>
      </c>
      <c r="F5" s="4" t="s">
        <v>20</v>
      </c>
      <c r="G5" s="4">
        <v>4</v>
      </c>
      <c r="H5" s="7">
        <f>VLOOKUP(F5,'[1]ARISTO PHARMASEUTICALS'!$C$3:$D$39,2,FALSE)</f>
        <v>18.29</v>
      </c>
      <c r="I5" s="7">
        <f t="shared" ref="I5:I8" si="0">G5*H5*20/100</f>
        <v>14.631999999999998</v>
      </c>
      <c r="J5" s="7">
        <f t="shared" ref="J5:J8" si="1">G5*2</f>
        <v>8</v>
      </c>
      <c r="K5" s="7">
        <v>35</v>
      </c>
      <c r="L5" s="7">
        <f t="shared" ref="L5:L8" si="2">G5*H5+I5+J5+K5</f>
        <v>130.792</v>
      </c>
    </row>
    <row r="6" spans="1:12" ht="15" customHeight="1">
      <c r="A6" s="4">
        <v>3</v>
      </c>
      <c r="B6" s="4" t="s">
        <v>12</v>
      </c>
      <c r="C6" s="4" t="s">
        <v>13</v>
      </c>
      <c r="D6" s="4" t="s">
        <v>14</v>
      </c>
      <c r="E6" s="8" t="s">
        <v>25</v>
      </c>
      <c r="F6" s="4" t="s">
        <v>21</v>
      </c>
      <c r="G6" s="4">
        <v>2</v>
      </c>
      <c r="H6" s="7">
        <f>VLOOKUP(F6,'[1]ARISTO PHARMASEUTICALS'!$C$3:$D$39,2,FALSE)</f>
        <v>27.45</v>
      </c>
      <c r="I6" s="7">
        <f t="shared" si="0"/>
        <v>10.98</v>
      </c>
      <c r="J6" s="7">
        <f t="shared" si="1"/>
        <v>4</v>
      </c>
      <c r="K6" s="7">
        <v>35</v>
      </c>
      <c r="L6" s="7">
        <f t="shared" si="2"/>
        <v>104.88</v>
      </c>
    </row>
    <row r="7" spans="1:12" ht="15" customHeight="1">
      <c r="A7" s="4">
        <v>4</v>
      </c>
      <c r="B7" s="4" t="s">
        <v>12</v>
      </c>
      <c r="C7" s="4" t="s">
        <v>15</v>
      </c>
      <c r="D7" s="4" t="s">
        <v>16</v>
      </c>
      <c r="E7" s="8" t="s">
        <v>25</v>
      </c>
      <c r="F7" s="4" t="s">
        <v>20</v>
      </c>
      <c r="G7" s="4">
        <v>2</v>
      </c>
      <c r="H7" s="7">
        <f>VLOOKUP(F7,'[1]ARISTO PHARMASEUTICALS'!$C$3:$D$39,2,FALSE)</f>
        <v>18.29</v>
      </c>
      <c r="I7" s="7">
        <f t="shared" si="0"/>
        <v>7.3159999999999989</v>
      </c>
      <c r="J7" s="7">
        <f t="shared" si="1"/>
        <v>4</v>
      </c>
      <c r="K7" s="7">
        <v>35</v>
      </c>
      <c r="L7" s="7">
        <f t="shared" si="2"/>
        <v>82.896000000000001</v>
      </c>
    </row>
    <row r="8" spans="1:12" ht="15" customHeight="1">
      <c r="A8" s="4">
        <v>5</v>
      </c>
      <c r="B8" s="4" t="s">
        <v>12</v>
      </c>
      <c r="C8" s="4" t="s">
        <v>17</v>
      </c>
      <c r="D8" s="4" t="s">
        <v>18</v>
      </c>
      <c r="E8" s="8" t="s">
        <v>25</v>
      </c>
      <c r="F8" s="4" t="s">
        <v>20</v>
      </c>
      <c r="G8" s="4">
        <v>2</v>
      </c>
      <c r="H8" s="7">
        <f>VLOOKUP(F8,'[1]ARISTO PHARMASEUTICALS'!$C$3:$D$39,2,FALSE)</f>
        <v>18.29</v>
      </c>
      <c r="I8" s="7">
        <f t="shared" si="0"/>
        <v>7.3159999999999989</v>
      </c>
      <c r="J8" s="7">
        <f t="shared" si="1"/>
        <v>4</v>
      </c>
      <c r="K8" s="7">
        <v>35</v>
      </c>
      <c r="L8" s="7">
        <f t="shared" si="2"/>
        <v>82.896000000000001</v>
      </c>
    </row>
    <row r="9" spans="1:12" s="3" customFormat="1">
      <c r="A9" s="11" t="s">
        <v>32</v>
      </c>
      <c r="B9" s="12"/>
      <c r="C9" s="12"/>
      <c r="D9" s="12"/>
      <c r="E9" s="12"/>
      <c r="F9" s="12"/>
      <c r="G9" s="12"/>
      <c r="H9" s="13"/>
      <c r="I9" s="13"/>
      <c r="J9" s="13"/>
      <c r="K9" s="14"/>
      <c r="L9" s="6">
        <f>ROUND(SUM(L4:L8),0)</f>
        <v>635</v>
      </c>
    </row>
    <row r="10" spans="1:12" s="3" customFormat="1" ht="30" customHeight="1">
      <c r="A10" s="9" t="s">
        <v>28</v>
      </c>
      <c r="B10" s="9"/>
      <c r="C10" s="9"/>
      <c r="D10" s="9"/>
      <c r="E10" s="9"/>
      <c r="F10" s="9"/>
      <c r="G10" s="9"/>
      <c r="H10" s="10"/>
      <c r="I10" s="10"/>
      <c r="J10" s="10"/>
      <c r="K10" s="10"/>
      <c r="L10" s="10"/>
    </row>
    <row r="11" spans="1:12" s="3" customFormat="1" ht="30" customHeight="1">
      <c r="A11" s="9" t="s">
        <v>19</v>
      </c>
      <c r="B11" s="9"/>
      <c r="C11" s="9"/>
      <c r="D11" s="9"/>
      <c r="E11" s="9"/>
      <c r="F11" s="9"/>
      <c r="G11" s="9"/>
      <c r="H11" s="10"/>
      <c r="I11" s="10"/>
      <c r="J11" s="10"/>
      <c r="K11" s="10"/>
      <c r="L11" s="10"/>
    </row>
    <row r="12" spans="1:12">
      <c r="G12" s="20">
        <f>SUM(G4:G8)</f>
        <v>15</v>
      </c>
    </row>
  </sheetData>
  <mergeCells count="7">
    <mergeCell ref="A10:L10"/>
    <mergeCell ref="A11:L11"/>
    <mergeCell ref="A9:K9"/>
    <mergeCell ref="A1:G1"/>
    <mergeCell ref="H1:L1"/>
    <mergeCell ref="A2:G2"/>
    <mergeCell ref="H2:L2"/>
  </mergeCells>
  <pageMargins left="0.19" right="0.16" top="0.75" bottom="0.75" header="0.3" footer="0.3"/>
  <pageSetup paperSize="9" scale="9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2022-08-12T07:43:11Z</cp:lastPrinted>
  <dcterms:created xsi:type="dcterms:W3CDTF">2022-08-10T09:08:37Z</dcterms:created>
  <dcterms:modified xsi:type="dcterms:W3CDTF">2022-08-26T06:36:36Z</dcterms:modified>
</cp:coreProperties>
</file>