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K4"/>
  <c r="K10"/>
  <c r="K8"/>
  <c r="K7"/>
  <c r="I5"/>
  <c r="K5" s="1"/>
  <c r="I6"/>
  <c r="K6" s="1"/>
  <c r="I7"/>
  <c r="I9"/>
  <c r="K9" s="1"/>
  <c r="I10"/>
  <c r="I11"/>
  <c r="K11" s="1"/>
  <c r="I4"/>
  <c r="K12" l="1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<sst xmlns="http://schemas.openxmlformats.org/spreadsheetml/2006/main" count="57" uniqueCount="45">
  <si>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</si>
  <si>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10/10/2024</t>
  </si>
  <si>
    <t>5320</t>
  </si>
  <si>
    <t>15/10/2024</t>
  </si>
  <si>
    <t>5327</t>
  </si>
  <si>
    <t>5332/5333</t>
  </si>
  <si>
    <t>5334</t>
  </si>
  <si>
    <t>26/10/2024</t>
  </si>
  <si>
    <t>5364</t>
  </si>
  <si>
    <t>29/10/2024</t>
  </si>
  <si>
    <t>5380</t>
  </si>
  <si>
    <t>30/10/2024</t>
  </si>
  <si>
    <t>5398</t>
  </si>
  <si>
    <t>09/10/2024</t>
  </si>
  <si>
    <t>5318/5319</t>
  </si>
  <si>
    <t>Thanking you for your business.
PRAGATI LOGISTICS</t>
  </si>
  <si>
    <t>BOUDH</t>
  </si>
  <si>
    <t>BETADA</t>
  </si>
  <si>
    <t>RAIGHAR</t>
  </si>
  <si>
    <t>ODAGAON</t>
  </si>
  <si>
    <t>BANDHAMUNDA</t>
  </si>
  <si>
    <t>PL/JA/16302</t>
  </si>
  <si>
    <t>PL/JA/16370</t>
  </si>
  <si>
    <t>PL/JA/16493</t>
  </si>
  <si>
    <t>PL/JA/16529</t>
  </si>
  <si>
    <t>PL/JA/16593</t>
  </si>
  <si>
    <t>PL/JA/17325</t>
  </si>
  <si>
    <t>PL/JA/17500</t>
  </si>
  <si>
    <t>PL/JA/17735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</si>
  <si>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</si>
  <si>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</si>
  <si>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</si>
  <si>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</si>
  <si>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</si>
  <si>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</si>
  <si>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</si>
  <si>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</si>
  <si>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</si>
  <si>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MEGHMANI ORGANICS LIMITED
Address:PLOT NO. 70 PLOT NO. 2340-2477 P KHATA NO. - 280 INDUSTRIAL ESTATE JAGATPUR JAGATPUR CUTTACK ODISHA,7608000244
GST No:21AANCM0056E1ZX
</t>
  </si>
  <si>
    <t>RATE</t>
  </si>
  <si>
    <t>AMOUNT</t>
  </si>
  <si>
    <t xml:space="preserve">Bill Date:31/10/2024
Bill NO : 25327
Total Amount:2774.00
</t>
  </si>
  <si>
    <t>(RUPEES TWO THOUSAND SEVEN HUNDRED SEVENTY FOUR ONLY)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</si>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</sst>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333375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4100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T14" sqref="T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7" style="2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19"/>
      <c r="I1" s="20" t="s">
        <v>0</v>
      </c>
      <c r="J1" s="20"/>
      <c r="K1" s="20"/>
    </row>
    <row r="2" spans="1:11" ht="75.75" customHeight="1">
      <c r="A2" s="18" t="s">
        <v>38</v>
      </c>
      <c r="B2" s="19"/>
      <c r="C2" s="19"/>
      <c r="D2" s="19"/>
      <c r="E2" s="19"/>
      <c r="F2" s="19"/>
      <c r="G2" s="19"/>
      <c r="H2" s="19"/>
      <c r="I2" s="20" t="s">
        <v>41</v>
      </c>
      <c r="J2" s="20"/>
      <c r="K2" s="20"/>
    </row>
    <row r="3" spans="1:11" s="10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9" t="s">
        <v>39</v>
      </c>
      <c r="J3" s="9" t="s">
        <v>44</v>
      </c>
      <c r="K3" s="9" t="s">
        <v>40</v>
      </c>
    </row>
    <row r="4" spans="1:11">
      <c r="A4" s="4">
        <v>1</v>
      </c>
      <c r="B4" s="4" t="s">
        <v>13</v>
      </c>
      <c r="C4" s="4" t="s">
        <v>21</v>
      </c>
      <c r="D4" s="8" t="s">
        <v>29</v>
      </c>
      <c r="E4" s="4" t="s">
        <v>16</v>
      </c>
      <c r="F4" s="4" t="s">
        <v>14</v>
      </c>
      <c r="G4" s="4">
        <v>38</v>
      </c>
      <c r="H4" s="4">
        <v>217</v>
      </c>
      <c r="I4" s="6">
        <f>VLOOKUP(E4,'[1]BIOSTARDT INDIA'!$C$3:$E$309,3,FALSE)</f>
        <v>3.75</v>
      </c>
      <c r="J4" s="6">
        <v>20</v>
      </c>
      <c r="K4" s="6">
        <f>H4*I4+J4</f>
        <v>833.75</v>
      </c>
    </row>
    <row r="5" spans="1:11">
      <c r="A5" s="4">
        <v>2</v>
      </c>
      <c r="B5" s="4" t="s">
        <v>1</v>
      </c>
      <c r="C5" s="4" t="s">
        <v>22</v>
      </c>
      <c r="D5" s="8" t="s">
        <v>29</v>
      </c>
      <c r="E5" s="4" t="s">
        <v>17</v>
      </c>
      <c r="F5" s="4" t="s">
        <v>2</v>
      </c>
      <c r="G5" s="4">
        <v>5</v>
      </c>
      <c r="H5" s="4">
        <v>24</v>
      </c>
      <c r="I5" s="6">
        <f>VLOOKUP(E5,'[1]BIOSTARDT INDIA'!$C$3:$E$309,3,FALSE)</f>
        <v>4.88</v>
      </c>
      <c r="J5" s="6">
        <v>20</v>
      </c>
      <c r="K5" s="6">
        <f>50*I5+J5</f>
        <v>264</v>
      </c>
    </row>
    <row r="6" spans="1:11">
      <c r="A6" s="4">
        <v>3</v>
      </c>
      <c r="B6" s="4" t="s">
        <v>3</v>
      </c>
      <c r="C6" s="4" t="s">
        <v>23</v>
      </c>
      <c r="D6" s="8" t="s">
        <v>29</v>
      </c>
      <c r="E6" s="4" t="s">
        <v>16</v>
      </c>
      <c r="F6" s="4" t="s">
        <v>4</v>
      </c>
      <c r="G6" s="4">
        <v>25</v>
      </c>
      <c r="H6" s="4">
        <v>100</v>
      </c>
      <c r="I6" s="6">
        <f>VLOOKUP(E6,'[1]BIOSTARDT INDIA'!$C$3:$E$309,3,FALSE)</f>
        <v>3.75</v>
      </c>
      <c r="J6" s="6">
        <v>20</v>
      </c>
      <c r="K6" s="6">
        <f t="shared" ref="K6:K11" si="0">H6*I6+J6</f>
        <v>395</v>
      </c>
    </row>
    <row r="7" spans="1:11">
      <c r="A7" s="4">
        <v>4</v>
      </c>
      <c r="B7" s="4" t="s">
        <v>3</v>
      </c>
      <c r="C7" s="4" t="s">
        <v>24</v>
      </c>
      <c r="D7" s="8" t="s">
        <v>29</v>
      </c>
      <c r="E7" s="4" t="s">
        <v>18</v>
      </c>
      <c r="F7" s="4" t="s">
        <v>5</v>
      </c>
      <c r="G7" s="4">
        <v>10</v>
      </c>
      <c r="H7" s="4">
        <v>54</v>
      </c>
      <c r="I7" s="6">
        <f>VLOOKUP(E7,'[1]BIOSTARDT INDIA'!$C$3:$E$309,3,FALSE)</f>
        <v>4.88</v>
      </c>
      <c r="J7" s="6">
        <v>20</v>
      </c>
      <c r="K7" s="6">
        <f t="shared" si="0"/>
        <v>283.52</v>
      </c>
    </row>
    <row r="8" spans="1:11">
      <c r="A8" s="4">
        <v>5</v>
      </c>
      <c r="B8" s="4" t="s">
        <v>3</v>
      </c>
      <c r="C8" s="4" t="s">
        <v>25</v>
      </c>
      <c r="D8" s="8" t="s">
        <v>29</v>
      </c>
      <c r="E8" s="8" t="s">
        <v>20</v>
      </c>
      <c r="F8" s="4" t="s">
        <v>6</v>
      </c>
      <c r="G8" s="4">
        <v>4</v>
      </c>
      <c r="H8" s="4">
        <v>40</v>
      </c>
      <c r="I8" s="11">
        <v>4.88</v>
      </c>
      <c r="J8" s="6">
        <v>20</v>
      </c>
      <c r="K8" s="6">
        <f>50*I8+J8</f>
        <v>264</v>
      </c>
    </row>
    <row r="9" spans="1:11">
      <c r="A9" s="4">
        <v>6</v>
      </c>
      <c r="B9" s="4" t="s">
        <v>7</v>
      </c>
      <c r="C9" s="4" t="s">
        <v>26</v>
      </c>
      <c r="D9" s="8" t="s">
        <v>29</v>
      </c>
      <c r="E9" s="4" t="s">
        <v>19</v>
      </c>
      <c r="F9" s="4" t="s">
        <v>8</v>
      </c>
      <c r="G9" s="4">
        <v>13</v>
      </c>
      <c r="H9" s="4">
        <v>58</v>
      </c>
      <c r="I9" s="6">
        <f>VLOOKUP(E9,'[1]BIOSTARDT INDIA'!$C$3:$E$309,3,FALSE)</f>
        <v>3.75</v>
      </c>
      <c r="J9" s="6">
        <v>20</v>
      </c>
      <c r="K9" s="6">
        <f t="shared" si="0"/>
        <v>237.5</v>
      </c>
    </row>
    <row r="10" spans="1:11">
      <c r="A10" s="4">
        <v>7</v>
      </c>
      <c r="B10" s="4" t="s">
        <v>9</v>
      </c>
      <c r="C10" s="4" t="s">
        <v>27</v>
      </c>
      <c r="D10" s="8" t="s">
        <v>29</v>
      </c>
      <c r="E10" s="4" t="s">
        <v>19</v>
      </c>
      <c r="F10" s="4" t="s">
        <v>10</v>
      </c>
      <c r="G10" s="4">
        <v>9</v>
      </c>
      <c r="H10" s="4">
        <v>42</v>
      </c>
      <c r="I10" s="6">
        <f>VLOOKUP(E10,'[1]BIOSTARDT INDIA'!$C$3:$E$309,3,FALSE)</f>
        <v>3.75</v>
      </c>
      <c r="J10" s="6">
        <v>20</v>
      </c>
      <c r="K10" s="6">
        <f>50*I10+J10</f>
        <v>207.5</v>
      </c>
    </row>
    <row r="11" spans="1:11">
      <c r="A11" s="4">
        <v>8</v>
      </c>
      <c r="B11" s="4" t="s">
        <v>11</v>
      </c>
      <c r="C11" s="4" t="s">
        <v>28</v>
      </c>
      <c r="D11" s="8" t="s">
        <v>29</v>
      </c>
      <c r="E11" s="4" t="s">
        <v>18</v>
      </c>
      <c r="F11" s="4" t="s">
        <v>12</v>
      </c>
      <c r="G11" s="4">
        <v>6</v>
      </c>
      <c r="H11" s="4">
        <v>55</v>
      </c>
      <c r="I11" s="6">
        <f>VLOOKUP(E11,'[1]BIOSTARDT INDIA'!$C$3:$E$309,3,FALSE)</f>
        <v>4.88</v>
      </c>
      <c r="J11" s="6">
        <v>20</v>
      </c>
      <c r="K11" s="6">
        <f t="shared" si="0"/>
        <v>288.39999999999998</v>
      </c>
    </row>
    <row r="12" spans="1:11" s="3" customFormat="1">
      <c r="A12" s="12" t="s">
        <v>42</v>
      </c>
      <c r="B12" s="13"/>
      <c r="C12" s="13"/>
      <c r="D12" s="13"/>
      <c r="E12" s="13"/>
      <c r="F12" s="13"/>
      <c r="G12" s="13"/>
      <c r="H12" s="13"/>
      <c r="I12" s="14"/>
      <c r="J12" s="15"/>
      <c r="K12" s="7">
        <f>ROUND(SUM(K4:K11),0)</f>
        <v>2774</v>
      </c>
    </row>
    <row r="13" spans="1:11" s="3" customFormat="1" ht="30" customHeight="1">
      <c r="A13" s="16" t="s">
        <v>43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</row>
    <row r="14" spans="1:11" s="3" customFormat="1" ht="30" customHeight="1">
      <c r="A14" s="16" t="s">
        <v>15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</row>
    <row r="15" spans="1:11">
      <c r="G15" s="21">
        <f>SUM(G4:G11)</f>
        <v>110</v>
      </c>
      <c r="H15" s="21">
        <f>SUM(H4:H11)</f>
        <v>590</v>
      </c>
    </row>
  </sheetData>
  <sortState ref="B4:L11">
    <sortCondition ref="B4"/>
  </sortState>
  <mergeCells count="7">
    <mergeCell ref="A12:J12"/>
    <mergeCell ref="A13:K13"/>
    <mergeCell ref="A14:K14"/>
    <mergeCell ref="A1:H1"/>
    <mergeCell ref="A2:H2"/>
    <mergeCell ref="I1:K1"/>
    <mergeCell ref="I2:K2"/>
  </mergeCells>
  <pageMargins left="0.3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2024-11-13T14:43:23Z</cp:lastPrinted>
  <dcterms:created xsi:type="dcterms:W3CDTF">2024-11-10T04:37:39Z</dcterms:created>
  <dcterms:modified xsi:type="dcterms:W3CDTF">2024-11-13T14:44:10Z</dcterms:modified>
</cp:coreProperties>
</file>