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5" i="1" l="1"/>
  <c r="G15" i="1"/>
  <c r="K5" i="1"/>
  <c r="K7" i="1"/>
  <c r="K8" i="1"/>
  <c r="I5" i="1"/>
  <c r="I6" i="1"/>
  <c r="K6" i="1" s="1"/>
  <c r="I9" i="1"/>
  <c r="K9" i="1" s="1"/>
  <c r="I10" i="1"/>
  <c r="K10" i="1" s="1"/>
  <c r="I11" i="1"/>
  <c r="K11" i="1" s="1"/>
  <c r="I4" i="1"/>
  <c r="K4" i="1" s="1"/>
  <c r="K12" i="1" s="1"/>
</calcChain>
</file>

<file path=xl/sharedStrings.xml><?xml version="1.0" encoding="utf-8"?>
<sst xmlns="http://schemas.openxmlformats.org/spreadsheetml/2006/main" count="57" uniqueCount="49">
  <si>
    <t>INVOICE
PRAGATI LOGISTICS,SAMANTA SAHI KHUNTIA LANE,8984191006
GST No:21AGHPB9356M1Z9</t>
  </si>
  <si>
    <t>03/7/2024</t>
  </si>
  <si>
    <t>4824</t>
  </si>
  <si>
    <t>17/7/2024</t>
  </si>
  <si>
    <t>4849</t>
  </si>
  <si>
    <t>16/7/2024</t>
  </si>
  <si>
    <t>4844</t>
  </si>
  <si>
    <t>22/7/2024</t>
  </si>
  <si>
    <t>870</t>
  </si>
  <si>
    <t>25/7/2024</t>
  </si>
  <si>
    <t>4882</t>
  </si>
  <si>
    <t>26/7/2024</t>
  </si>
  <si>
    <t>4883</t>
  </si>
  <si>
    <t>31/7/2024</t>
  </si>
  <si>
    <t>4907</t>
  </si>
  <si>
    <t>12/7/2024</t>
  </si>
  <si>
    <t>4839</t>
  </si>
  <si>
    <t>Thanking you for your business.
PRAGATI LOGISTICS</t>
  </si>
  <si>
    <t>PL/JA/07509</t>
  </si>
  <si>
    <t>PL/JA/08479</t>
  </si>
  <si>
    <t>PL/JA/08489</t>
  </si>
  <si>
    <t>PL/JA/09005</t>
  </si>
  <si>
    <t>PL/JA/09193</t>
  </si>
  <si>
    <t>PL/JA/09313</t>
  </si>
  <si>
    <t>PL/JA/09918</t>
  </si>
  <si>
    <t>PL/JA/08171</t>
  </si>
  <si>
    <t>SL</t>
  </si>
  <si>
    <t>DATE</t>
  </si>
  <si>
    <t>LR NO</t>
  </si>
  <si>
    <t>JEYPORE</t>
  </si>
  <si>
    <t>RAIGHAR</t>
  </si>
  <si>
    <t>ODAGAON</t>
  </si>
  <si>
    <t>CHANDILI KOTPADA</t>
  </si>
  <si>
    <t>SRIJANG REMUNA</t>
  </si>
  <si>
    <t>BETADA</t>
  </si>
  <si>
    <t>PANIKOILI</t>
  </si>
  <si>
    <t>CTC</t>
  </si>
  <si>
    <t>FROM</t>
  </si>
  <si>
    <t>INV NO</t>
  </si>
  <si>
    <t>CASE</t>
  </si>
  <si>
    <t>WEIGHT</t>
  </si>
  <si>
    <t>RATE</t>
  </si>
  <si>
    <t>(RUPEES THREE THOUSAND SIX HUNDRED TWENTY THREE ONLY)</t>
  </si>
  <si>
    <t>LR CH.</t>
  </si>
  <si>
    <t>AMT.</t>
  </si>
  <si>
    <t>Kindly, verify &amp; confirm within 7 days, else GST will be filed by 20th AUG, 2024. 
GST to be paid by Consignor under Reverse Charge Mechanism(RCM) as per GST.</t>
  </si>
  <si>
    <t>DESTINATION</t>
  </si>
  <si>
    <t xml:space="preserve">MEGHMANI ORGANICS LIMITED
Address:PLOT NO. 70 PLOT NO. 2340-2477 
P KHATA NO. - 280 INDUSTRIAL ESTATE 
JAGATPUR CUTTACK ODISHA,7608000244
GST No:21AANCM0056E1ZX
</t>
  </si>
  <si>
    <t xml:space="preserve">Bill Date:31/07/2024
Bill NO : 14792
Total Amount: 3842.00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</si>
</sst>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  <xf numFmtId="2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161926</xdr:rowOff>
    </xdr:from>
    <xdr:to>
      <xdr:col>7</xdr:col>
      <xdr:colOff>314325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61926"/>
          <a:ext cx="4362450" cy="7524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O1" sqref="O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8.7109375" style="1" bestFit="1" customWidth="1"/>
    <col min="6" max="6" width="7.5703125" style="1" bestFit="1" customWidth="1"/>
    <col min="7" max="7" width="5.85546875" style="1" customWidth="1"/>
    <col min="8" max="8" width="8.28515625" style="1" bestFit="1" customWidth="1"/>
    <col min="9" max="9" width="7" style="2" customWidth="1"/>
    <col min="10" max="10" width="7.28515625" style="2" customWidth="1"/>
    <col min="11" max="11" width="11.28515625" style="2" customWidth="1"/>
    <col min="12" max="12" width="9.140625" style="1" customWidth="1"/>
    <col min="13" max="16384" width="9.140625" style="1"/>
  </cols>
  <sheetData>
    <row r="1" spans="1:15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5" s="20" customFormat="1" ht="90" customHeight="1">
      <c r="A2" s="16" t="s">
        <v>47</v>
      </c>
      <c r="B2" s="17"/>
      <c r="C2" s="17"/>
      <c r="D2" s="17"/>
      <c r="E2" s="17"/>
      <c r="F2" s="17"/>
      <c r="G2" s="17"/>
      <c r="H2" s="18"/>
      <c r="I2" s="19" t="s">
        <v>48</v>
      </c>
      <c r="J2" s="19"/>
      <c r="K2" s="19"/>
    </row>
    <row r="3" spans="1:15" s="9" customFormat="1">
      <c r="A3" s="5" t="s">
        <v>26</v>
      </c>
      <c r="B3" s="5" t="s">
        <v>27</v>
      </c>
      <c r="C3" s="5" t="s">
        <v>28</v>
      </c>
      <c r="D3" s="5" t="s">
        <v>37</v>
      </c>
      <c r="E3" s="5" t="s">
        <v>46</v>
      </c>
      <c r="F3" s="5" t="s">
        <v>38</v>
      </c>
      <c r="G3" s="5" t="s">
        <v>39</v>
      </c>
      <c r="H3" s="5" t="s">
        <v>40</v>
      </c>
      <c r="I3" s="8" t="s">
        <v>41</v>
      </c>
      <c r="J3" s="8" t="s">
        <v>43</v>
      </c>
      <c r="K3" s="8" t="s">
        <v>44</v>
      </c>
    </row>
    <row r="4" spans="1:15">
      <c r="A4" s="4">
        <v>1</v>
      </c>
      <c r="B4" s="4" t="s">
        <v>1</v>
      </c>
      <c r="C4" s="4" t="s">
        <v>18</v>
      </c>
      <c r="D4" s="7" t="s">
        <v>36</v>
      </c>
      <c r="E4" s="4" t="s">
        <v>29</v>
      </c>
      <c r="F4" s="4" t="s">
        <v>2</v>
      </c>
      <c r="G4" s="4">
        <v>14</v>
      </c>
      <c r="H4" s="4">
        <v>140</v>
      </c>
      <c r="I4" s="6">
        <f>VLOOKUP(E4,'[1]BIOSTARDT INDIA'!$C$3:$E$299,3,FALSE)</f>
        <v>4.88</v>
      </c>
      <c r="J4" s="6">
        <v>20</v>
      </c>
      <c r="K4" s="6">
        <f>H4*I4+J4</f>
        <v>703.19999999999993</v>
      </c>
      <c r="O4" s="9"/>
    </row>
    <row r="5" spans="1:15">
      <c r="A5" s="4">
        <v>2</v>
      </c>
      <c r="B5" s="4" t="s">
        <v>15</v>
      </c>
      <c r="C5" s="4" t="s">
        <v>25</v>
      </c>
      <c r="D5" s="7" t="s">
        <v>36</v>
      </c>
      <c r="E5" s="4" t="s">
        <v>30</v>
      </c>
      <c r="F5" s="4" t="s">
        <v>16</v>
      </c>
      <c r="G5" s="4">
        <v>1</v>
      </c>
      <c r="H5" s="4">
        <v>5</v>
      </c>
      <c r="I5" s="6">
        <f>VLOOKUP(E5,'[1]BIOSTARDT INDIA'!$C$3:$E$299,3,FALSE)</f>
        <v>4.88</v>
      </c>
      <c r="J5" s="6">
        <v>20</v>
      </c>
      <c r="K5" s="6">
        <f>50*I5+J5</f>
        <v>264</v>
      </c>
    </row>
    <row r="6" spans="1:15">
      <c r="A6" s="4">
        <v>3</v>
      </c>
      <c r="B6" s="4" t="s">
        <v>5</v>
      </c>
      <c r="C6" s="4" t="s">
        <v>20</v>
      </c>
      <c r="D6" s="7" t="s">
        <v>36</v>
      </c>
      <c r="E6" s="4" t="s">
        <v>31</v>
      </c>
      <c r="F6" s="4" t="s">
        <v>6</v>
      </c>
      <c r="G6" s="4">
        <v>27</v>
      </c>
      <c r="H6" s="4">
        <v>167</v>
      </c>
      <c r="I6" s="6">
        <f>VLOOKUP(E6,'[1]BIOSTARDT INDIA'!$C$3:$E$299,3,FALSE)</f>
        <v>3.75</v>
      </c>
      <c r="J6" s="6">
        <v>20</v>
      </c>
      <c r="K6" s="6">
        <f t="shared" ref="K5:K11" si="0">H6*I6+J6</f>
        <v>646.25</v>
      </c>
    </row>
    <row r="7" spans="1:15">
      <c r="A7" s="4">
        <v>4</v>
      </c>
      <c r="B7" s="4" t="s">
        <v>3</v>
      </c>
      <c r="C7" s="4" t="s">
        <v>19</v>
      </c>
      <c r="D7" s="7" t="s">
        <v>36</v>
      </c>
      <c r="E7" s="4" t="s">
        <v>32</v>
      </c>
      <c r="F7" s="4" t="s">
        <v>4</v>
      </c>
      <c r="G7" s="4">
        <v>15</v>
      </c>
      <c r="H7" s="4">
        <v>150</v>
      </c>
      <c r="I7" s="6">
        <v>4.88</v>
      </c>
      <c r="J7" s="6">
        <v>20</v>
      </c>
      <c r="K7" s="6">
        <f t="shared" si="0"/>
        <v>752</v>
      </c>
    </row>
    <row r="8" spans="1:15">
      <c r="A8" s="4">
        <v>5</v>
      </c>
      <c r="B8" s="4" t="s">
        <v>7</v>
      </c>
      <c r="C8" s="4" t="s">
        <v>21</v>
      </c>
      <c r="D8" s="7" t="s">
        <v>36</v>
      </c>
      <c r="E8" s="4" t="s">
        <v>33</v>
      </c>
      <c r="F8" s="4" t="s">
        <v>8</v>
      </c>
      <c r="G8" s="4">
        <v>7</v>
      </c>
      <c r="H8" s="4">
        <v>70</v>
      </c>
      <c r="I8" s="6">
        <v>3.75</v>
      </c>
      <c r="J8" s="6">
        <v>20</v>
      </c>
      <c r="K8" s="6">
        <f t="shared" si="0"/>
        <v>282.5</v>
      </c>
    </row>
    <row r="9" spans="1:15">
      <c r="A9" s="4">
        <v>6</v>
      </c>
      <c r="B9" s="4" t="s">
        <v>9</v>
      </c>
      <c r="C9" s="4" t="s">
        <v>22</v>
      </c>
      <c r="D9" s="7" t="s">
        <v>36</v>
      </c>
      <c r="E9" s="4" t="s">
        <v>34</v>
      </c>
      <c r="F9" s="4" t="s">
        <v>10</v>
      </c>
      <c r="G9" s="4">
        <v>8</v>
      </c>
      <c r="H9" s="4">
        <v>80</v>
      </c>
      <c r="I9" s="6">
        <f>VLOOKUP(E9,'[1]BIOSTARDT INDIA'!$C$3:$E$299,3,FALSE)</f>
        <v>4.88</v>
      </c>
      <c r="J9" s="6">
        <v>20</v>
      </c>
      <c r="K9" s="6">
        <f t="shared" si="0"/>
        <v>410.4</v>
      </c>
    </row>
    <row r="10" spans="1:15">
      <c r="A10" s="4">
        <v>7</v>
      </c>
      <c r="B10" s="4" t="s">
        <v>11</v>
      </c>
      <c r="C10" s="4" t="s">
        <v>23</v>
      </c>
      <c r="D10" s="7" t="s">
        <v>36</v>
      </c>
      <c r="E10" s="4" t="s">
        <v>35</v>
      </c>
      <c r="F10" s="4" t="s">
        <v>12</v>
      </c>
      <c r="G10" s="4">
        <v>27</v>
      </c>
      <c r="H10" s="4">
        <v>198</v>
      </c>
      <c r="I10" s="6">
        <f>VLOOKUP(E10,'[1]BIOSTARDT INDIA'!$C$3:$E$299,3,FALSE)</f>
        <v>3</v>
      </c>
      <c r="J10" s="6">
        <v>20</v>
      </c>
      <c r="K10" s="6">
        <f t="shared" si="0"/>
        <v>614</v>
      </c>
    </row>
    <row r="11" spans="1:15">
      <c r="A11" s="4">
        <v>8</v>
      </c>
      <c r="B11" s="4" t="s">
        <v>13</v>
      </c>
      <c r="C11" s="4" t="s">
        <v>24</v>
      </c>
      <c r="D11" s="7" t="s">
        <v>36</v>
      </c>
      <c r="E11" s="4" t="s">
        <v>35</v>
      </c>
      <c r="F11" s="4" t="s">
        <v>14</v>
      </c>
      <c r="G11" s="4">
        <v>5</v>
      </c>
      <c r="H11" s="4">
        <v>50</v>
      </c>
      <c r="I11" s="6">
        <f>VLOOKUP(E11,'[1]BIOSTARDT INDIA'!$C$3:$E$299,3,FALSE)</f>
        <v>3</v>
      </c>
      <c r="J11" s="6">
        <v>20</v>
      </c>
      <c r="K11" s="6">
        <f t="shared" si="0"/>
        <v>170</v>
      </c>
    </row>
    <row r="12" spans="1:15" s="3" customFormat="1" ht="15.75">
      <c r="A12" s="10" t="s">
        <v>42</v>
      </c>
      <c r="B12" s="11"/>
      <c r="C12" s="11"/>
      <c r="D12" s="11"/>
      <c r="E12" s="11"/>
      <c r="F12" s="11"/>
      <c r="G12" s="11"/>
      <c r="H12" s="11"/>
      <c r="I12" s="12"/>
      <c r="J12" s="13"/>
      <c r="K12" s="21">
        <f>ROUND(SUM(K4:K11),0)</f>
        <v>3842</v>
      </c>
    </row>
    <row r="13" spans="1:15" s="3" customFormat="1" ht="30" customHeight="1">
      <c r="A13" s="14" t="s">
        <v>45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</row>
    <row r="14" spans="1:15" s="3" customFormat="1" ht="30" customHeight="1">
      <c r="A14" s="14" t="s">
        <v>17</v>
      </c>
      <c r="B14" s="14"/>
      <c r="C14" s="14"/>
      <c r="D14" s="14"/>
      <c r="E14" s="14"/>
      <c r="F14" s="14"/>
      <c r="G14" s="14"/>
      <c r="H14" s="14"/>
      <c r="I14" s="15"/>
      <c r="J14" s="15"/>
      <c r="K14" s="15"/>
    </row>
    <row r="15" spans="1:15">
      <c r="G15" s="22">
        <f>SUM(G4:G11)</f>
        <v>104</v>
      </c>
      <c r="H15" s="22">
        <f>SUM(H4:H11)</f>
        <v>860</v>
      </c>
    </row>
  </sheetData>
  <sortState ref="B4:L11">
    <sortCondition ref="B4"/>
  </sortState>
  <mergeCells count="7">
    <mergeCell ref="A12:J12"/>
    <mergeCell ref="A13:K13"/>
    <mergeCell ref="A14:K14"/>
    <mergeCell ref="A1:H1"/>
    <mergeCell ref="A2:H2"/>
    <mergeCell ref="I1:K1"/>
    <mergeCell ref="I2:K2"/>
  </mergeCells>
  <pageMargins left="0.23" right="0.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2024-08-14T15:08:28Z</cp:lastPrinted>
  <dcterms:created xsi:type="dcterms:W3CDTF">2024-08-14T04:12:02Z</dcterms:created>
  <dcterms:modified xsi:type="dcterms:W3CDTF">2024-08-14T15:08:39Z</dcterms:modified>
</cp:coreProperties>
</file>