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Invoice!$G$1:$G$28</definedName>
  </definedNames>
  <calcPr calcId="124519"/>
</workbook>
</file>

<file path=xl/calcChain.xml><?xml version="1.0" encoding="utf-8"?>
<calcChain xmlns="http://schemas.openxmlformats.org/spreadsheetml/2006/main">
  <c r="N20" i="1"/>
  <c r="N6"/>
  <c r="N5"/>
  <c r="N7"/>
  <c r="N8"/>
  <c r="N9"/>
  <c r="N10"/>
  <c r="N11"/>
  <c r="N12"/>
  <c r="N13"/>
  <c r="N14"/>
  <c r="N15"/>
  <c r="N16"/>
  <c r="N17"/>
  <c r="N18"/>
  <c r="N19"/>
  <c r="N4"/>
  <c r="L5"/>
  <c r="L6"/>
  <c r="L7"/>
  <c r="L8"/>
  <c r="L9"/>
  <c r="L10"/>
  <c r="L11"/>
  <c r="L12"/>
  <c r="L13"/>
  <c r="L14"/>
  <c r="L15"/>
  <c r="L16"/>
  <c r="L17"/>
  <c r="L18"/>
  <c r="L19"/>
  <c r="L4"/>
  <c r="K5"/>
  <c r="K6"/>
  <c r="K7"/>
  <c r="K8"/>
  <c r="K9"/>
  <c r="K10"/>
  <c r="K11"/>
  <c r="K12"/>
  <c r="K13"/>
  <c r="K14"/>
  <c r="K15"/>
  <c r="K16"/>
  <c r="K17"/>
  <c r="K18"/>
  <c r="K19"/>
  <c r="K4"/>
  <c r="J19" l="1"/>
  <c r="J18"/>
  <c r="J17"/>
  <c r="J16"/>
  <c r="J15"/>
  <c r="J14"/>
  <c r="J13"/>
  <c r="J12"/>
  <c r="J11"/>
  <c r="J10"/>
  <c r="J8"/>
  <c r="J7"/>
</calcChain>
</file>

<file path=xl/sharedStrings.xml><?xml version="1.0" encoding="utf-8"?>
<sst xmlns="http://schemas.openxmlformats.org/spreadsheetml/2006/main" count="117" uniqueCount="73">
  <si>
    <t>Invoice
PRAGATI LOGISTICS,SAMANTA SAHI KHUNTIA LANE,8984191006
GST :21AGHPB9356M1Z9</t>
  </si>
  <si>
    <t>DATE</t>
  </si>
  <si>
    <t xml:space="preserve">PRODUCT </t>
  </si>
  <si>
    <t>CASE</t>
  </si>
  <si>
    <t>RATE</t>
  </si>
  <si>
    <t>DD</t>
  </si>
  <si>
    <t>LR</t>
  </si>
  <si>
    <t>AMOUNT</t>
  </si>
  <si>
    <t>04/4/2024</t>
  </si>
  <si>
    <t>1</t>
  </si>
  <si>
    <t>PAN MASALA</t>
  </si>
  <si>
    <t>SOAP</t>
  </si>
  <si>
    <t>02</t>
  </si>
  <si>
    <t>05/4/2024</t>
  </si>
  <si>
    <t>52</t>
  </si>
  <si>
    <t>08/4/2024</t>
  </si>
  <si>
    <t>86</t>
  </si>
  <si>
    <t>84</t>
  </si>
  <si>
    <t>10/4/2024</t>
  </si>
  <si>
    <t>80/81</t>
  </si>
  <si>
    <t>17/4/2024</t>
  </si>
  <si>
    <t>190</t>
  </si>
  <si>
    <t>188</t>
  </si>
  <si>
    <t>186</t>
  </si>
  <si>
    <t>22/4/2024</t>
  </si>
  <si>
    <t>233</t>
  </si>
  <si>
    <t>23/4/2024</t>
  </si>
  <si>
    <t>0239</t>
  </si>
  <si>
    <t>25/4/2024</t>
  </si>
  <si>
    <t>0272</t>
  </si>
  <si>
    <t>27/4/2024</t>
  </si>
  <si>
    <t>271</t>
  </si>
  <si>
    <t>306</t>
  </si>
  <si>
    <t>30/4/2024</t>
  </si>
  <si>
    <t>338</t>
  </si>
  <si>
    <t>GST to be paid by Consignor under Reverse Charge Mechanism (RCM) as per GST</t>
  </si>
  <si>
    <t>Declaration � Kindly verify and confirm before 05/20/2024 00:00:00</t>
  </si>
  <si>
    <t>Thanking you for your business.
PRAGATI LOGISTICS</t>
  </si>
  <si>
    <t>SL</t>
  </si>
  <si>
    <t>LR NO</t>
  </si>
  <si>
    <t>INV NO</t>
  </si>
  <si>
    <t>FROM</t>
  </si>
  <si>
    <t>TO</t>
  </si>
  <si>
    <t>BARIPADA</t>
  </si>
  <si>
    <t>JASIPUR</t>
  </si>
  <si>
    <t>UMERKOT</t>
  </si>
  <si>
    <t>DHENKANAL</t>
  </si>
  <si>
    <t>RAIRANGPUR</t>
  </si>
  <si>
    <t>BALASORE</t>
  </si>
  <si>
    <t>JODA</t>
  </si>
  <si>
    <t>KEONJHAR</t>
  </si>
  <si>
    <t>CTC</t>
  </si>
  <si>
    <t>HAM</t>
  </si>
  <si>
    <t>WEIGHT</t>
  </si>
  <si>
    <t>(RUPEES FIFTEEN THOUSAND SIX ONLY)</t>
  </si>
  <si>
    <t xml:space="preserve">TO, 
MOUMITA TRADINGS
Address:JAGATPUR KENDRAPPARA ROAD,9437128776
GST No:21AHDPB3099G1ZS
</t>
  </si>
  <si>
    <t>Bill Date:04/30/2024
Bill #:Inv-3972/24-25
TotalAmount:15006.00</t>
  </si>
  <si>
    <t>JA/00264</t>
  </si>
  <si>
    <t>JA/00293</t>
  </si>
  <si>
    <t>JA/00267</t>
  </si>
  <si>
    <t>JA/00617</t>
  </si>
  <si>
    <t>JA/00602</t>
  </si>
  <si>
    <t>JA/00591</t>
  </si>
  <si>
    <t>JA/00634</t>
  </si>
  <si>
    <t>JA/01405</t>
  </si>
  <si>
    <t>JA/01091</t>
  </si>
  <si>
    <t>JA/01092</t>
  </si>
  <si>
    <t>JA/01676</t>
  </si>
  <si>
    <t>JA/01660</t>
  </si>
  <si>
    <t>JA/01896</t>
  </si>
  <si>
    <t>JA/01850</t>
  </si>
  <si>
    <t>JA/01901</t>
  </si>
  <si>
    <t>JA/02185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</si>
</sst>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104775</xdr:rowOff>
    </xdr:from>
    <xdr:to>
      <xdr:col>6</xdr:col>
      <xdr:colOff>800100</xdr:colOff>
      <xdr:row>0</xdr:row>
      <xdr:rowOff>904875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5" y="104775"/>
          <a:ext cx="3543300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MARCH/MOUMITA%20TRADIN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DHENKANAL</v>
          </cell>
          <cell r="G4" t="str">
            <v>PAN MASALA</v>
          </cell>
          <cell r="H4">
            <v>6</v>
          </cell>
          <cell r="I4">
            <v>172.5</v>
          </cell>
        </row>
        <row r="5">
          <cell r="F5" t="str">
            <v>RAIRANGPUR</v>
          </cell>
          <cell r="G5" t="str">
            <v>PAN MASALA</v>
          </cell>
          <cell r="H5">
            <v>2</v>
          </cell>
          <cell r="I5">
            <v>201.25</v>
          </cell>
        </row>
        <row r="6">
          <cell r="F6" t="str">
            <v>KEONJHAR</v>
          </cell>
          <cell r="G6" t="str">
            <v>PAN MASALA</v>
          </cell>
          <cell r="H6">
            <v>3</v>
          </cell>
          <cell r="I6">
            <v>180</v>
          </cell>
        </row>
        <row r="7">
          <cell r="F7" t="str">
            <v>SORO</v>
          </cell>
          <cell r="G7" t="str">
            <v>PAN MASALA</v>
          </cell>
          <cell r="H7">
            <v>3</v>
          </cell>
          <cell r="I7">
            <v>180</v>
          </cell>
        </row>
        <row r="8">
          <cell r="F8" t="str">
            <v>KEONJHAR</v>
          </cell>
          <cell r="G8" t="str">
            <v>PAN MASALA</v>
          </cell>
          <cell r="H8">
            <v>2</v>
          </cell>
          <cell r="I8">
            <v>180</v>
          </cell>
        </row>
        <row r="9">
          <cell r="F9" t="str">
            <v>JODA</v>
          </cell>
          <cell r="G9" t="str">
            <v>PAN MASALA</v>
          </cell>
          <cell r="H9">
            <v>2</v>
          </cell>
          <cell r="I9">
            <v>201.25</v>
          </cell>
        </row>
        <row r="10">
          <cell r="F10" t="str">
            <v>RAIRANGPUR</v>
          </cell>
          <cell r="G10" t="str">
            <v>PAN MASALA</v>
          </cell>
          <cell r="H10">
            <v>2</v>
          </cell>
          <cell r="I10">
            <v>201.25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5"/>
  <sheetViews>
    <sheetView tabSelected="1" workbookViewId="0">
      <selection activeCell="Q8" sqref="Q8"/>
    </sheetView>
  </sheetViews>
  <sheetFormatPr defaultRowHeight="15"/>
  <cols>
    <col min="1" max="1" width="3" style="1" bestFit="1" customWidth="1"/>
    <col min="2" max="2" width="9.7109375" style="1" bestFit="1" customWidth="1"/>
    <col min="3" max="3" width="8.85546875" style="1" bestFit="1" customWidth="1"/>
    <col min="4" max="4" width="5.85546875" style="1" bestFit="1" customWidth="1"/>
    <col min="5" max="5" width="5.7109375" style="1" bestFit="1" customWidth="1"/>
    <col min="6" max="7" width="12.7109375" style="1" bestFit="1" customWidth="1"/>
    <col min="8" max="8" width="5.42578125" style="1" bestFit="1" customWidth="1"/>
    <col min="9" max="9" width="7.140625" style="1" bestFit="1" customWidth="1"/>
    <col min="10" max="12" width="6.5703125" style="1" bestFit="1" customWidth="1"/>
    <col min="13" max="13" width="5.5703125" style="1" bestFit="1" customWidth="1"/>
    <col min="14" max="14" width="9.42578125" style="1" bestFit="1" customWidth="1"/>
    <col min="15" max="16384" width="9.140625" style="1"/>
  </cols>
  <sheetData>
    <row r="1" spans="1:14" ht="90" customHeight="1">
      <c r="A1" s="10"/>
      <c r="B1" s="10"/>
      <c r="C1" s="10"/>
      <c r="D1" s="10"/>
      <c r="E1" s="10"/>
      <c r="F1" s="10"/>
      <c r="G1" s="10"/>
      <c r="H1" s="18" t="s">
        <v>0</v>
      </c>
      <c r="I1" s="19"/>
      <c r="J1" s="19"/>
      <c r="K1" s="19"/>
      <c r="L1" s="19"/>
      <c r="M1" s="19"/>
      <c r="N1" s="20"/>
    </row>
    <row r="2" spans="1:14" ht="81.75" customHeight="1">
      <c r="A2" s="10" t="s">
        <v>55</v>
      </c>
      <c r="B2" s="10"/>
      <c r="C2" s="10"/>
      <c r="D2" s="10"/>
      <c r="E2" s="10"/>
      <c r="F2" s="10"/>
      <c r="G2" s="10"/>
      <c r="H2" s="18" t="s">
        <v>56</v>
      </c>
      <c r="I2" s="19"/>
      <c r="J2" s="19"/>
      <c r="K2" s="19"/>
      <c r="L2" s="19"/>
      <c r="M2" s="19"/>
      <c r="N2" s="20"/>
    </row>
    <row r="3" spans="1:14" s="7" customFormat="1" ht="30">
      <c r="A3" s="6" t="s">
        <v>38</v>
      </c>
      <c r="B3" s="6" t="s">
        <v>1</v>
      </c>
      <c r="C3" s="6" t="s">
        <v>39</v>
      </c>
      <c r="D3" s="6" t="s">
        <v>40</v>
      </c>
      <c r="E3" s="21" t="s">
        <v>41</v>
      </c>
      <c r="F3" s="6" t="s">
        <v>42</v>
      </c>
      <c r="G3" s="6" t="s">
        <v>2</v>
      </c>
      <c r="H3" s="6" t="s">
        <v>3</v>
      </c>
      <c r="I3" s="21" t="s">
        <v>53</v>
      </c>
      <c r="J3" s="6" t="s">
        <v>4</v>
      </c>
      <c r="K3" s="6" t="s">
        <v>52</v>
      </c>
      <c r="L3" s="6" t="s">
        <v>5</v>
      </c>
      <c r="M3" s="6" t="s">
        <v>6</v>
      </c>
      <c r="N3" s="6" t="s">
        <v>7</v>
      </c>
    </row>
    <row r="4" spans="1:14" ht="15.75" customHeight="1">
      <c r="A4" s="2">
        <v>1</v>
      </c>
      <c r="B4" s="15" t="s">
        <v>8</v>
      </c>
      <c r="C4" s="15" t="s">
        <v>57</v>
      </c>
      <c r="D4" s="15" t="s">
        <v>9</v>
      </c>
      <c r="E4" s="17" t="s">
        <v>51</v>
      </c>
      <c r="F4" s="2" t="s">
        <v>43</v>
      </c>
      <c r="G4" s="2" t="s">
        <v>10</v>
      </c>
      <c r="H4" s="2">
        <v>10</v>
      </c>
      <c r="I4" s="2"/>
      <c r="J4" s="3">
        <v>230</v>
      </c>
      <c r="K4" s="3">
        <f>H4*2</f>
        <v>20</v>
      </c>
      <c r="L4" s="3">
        <f>H4*12</f>
        <v>120</v>
      </c>
      <c r="M4" s="3">
        <v>50</v>
      </c>
      <c r="N4" s="16">
        <f>J4*H4+K4+L4+M4</f>
        <v>2490</v>
      </c>
    </row>
    <row r="5" spans="1:14">
      <c r="A5" s="2">
        <v>2</v>
      </c>
      <c r="B5" s="15" t="s">
        <v>8</v>
      </c>
      <c r="C5" s="15" t="s">
        <v>58</v>
      </c>
      <c r="D5" s="15" t="s">
        <v>9</v>
      </c>
      <c r="E5" s="8" t="s">
        <v>51</v>
      </c>
      <c r="F5" s="2" t="s">
        <v>44</v>
      </c>
      <c r="G5" s="2" t="s">
        <v>11</v>
      </c>
      <c r="H5" s="2">
        <v>80</v>
      </c>
      <c r="I5" s="2">
        <v>627</v>
      </c>
      <c r="J5" s="3">
        <v>2.7</v>
      </c>
      <c r="K5" s="3">
        <f t="shared" ref="K5:K19" si="0">H5*2</f>
        <v>160</v>
      </c>
      <c r="L5" s="3">
        <f t="shared" ref="L5:L19" si="1">H5*12</f>
        <v>960</v>
      </c>
      <c r="M5" s="3">
        <v>50</v>
      </c>
      <c r="N5" s="3">
        <f>I5*J5+K5+L5+M5</f>
        <v>2862.9</v>
      </c>
    </row>
    <row r="6" spans="1:14">
      <c r="A6" s="2">
        <v>3</v>
      </c>
      <c r="B6" s="15" t="s">
        <v>8</v>
      </c>
      <c r="C6" s="15" t="s">
        <v>59</v>
      </c>
      <c r="D6" s="15" t="s">
        <v>12</v>
      </c>
      <c r="E6" s="8" t="s">
        <v>51</v>
      </c>
      <c r="F6" s="2" t="s">
        <v>45</v>
      </c>
      <c r="G6" s="2" t="s">
        <v>11</v>
      </c>
      <c r="H6" s="2">
        <v>50</v>
      </c>
      <c r="I6" s="2">
        <v>375</v>
      </c>
      <c r="J6" s="3">
        <v>3.12</v>
      </c>
      <c r="K6" s="3">
        <f t="shared" si="0"/>
        <v>100</v>
      </c>
      <c r="L6" s="3">
        <f t="shared" si="1"/>
        <v>600</v>
      </c>
      <c r="M6" s="3">
        <v>50</v>
      </c>
      <c r="N6" s="3">
        <f>I6*J6+K6+L6+M6</f>
        <v>1920</v>
      </c>
    </row>
    <row r="7" spans="1:14">
      <c r="A7" s="2">
        <v>4</v>
      </c>
      <c r="B7" s="15" t="s">
        <v>13</v>
      </c>
      <c r="C7" s="15" t="s">
        <v>60</v>
      </c>
      <c r="D7" s="15" t="s">
        <v>14</v>
      </c>
      <c r="E7" s="8" t="s">
        <v>51</v>
      </c>
      <c r="F7" s="2" t="s">
        <v>46</v>
      </c>
      <c r="G7" s="2" t="s">
        <v>10</v>
      </c>
      <c r="H7" s="2">
        <v>3</v>
      </c>
      <c r="I7" s="2"/>
      <c r="J7" s="3">
        <f>VLOOKUP(F7,[1]Invoice!$F$4:$I$10,4,FALSE)</f>
        <v>172.5</v>
      </c>
      <c r="K7" s="3">
        <f t="shared" si="0"/>
        <v>6</v>
      </c>
      <c r="L7" s="3">
        <f t="shared" si="1"/>
        <v>36</v>
      </c>
      <c r="M7" s="3">
        <v>50</v>
      </c>
      <c r="N7" s="3">
        <f t="shared" ref="N7:N19" si="2">J7*H7+K7+L7+M7</f>
        <v>609.5</v>
      </c>
    </row>
    <row r="8" spans="1:14">
      <c r="A8" s="2">
        <v>5</v>
      </c>
      <c r="B8" s="15" t="s">
        <v>15</v>
      </c>
      <c r="C8" s="15" t="s">
        <v>61</v>
      </c>
      <c r="D8" s="15" t="s">
        <v>16</v>
      </c>
      <c r="E8" s="8" t="s">
        <v>51</v>
      </c>
      <c r="F8" s="2" t="s">
        <v>47</v>
      </c>
      <c r="G8" s="2" t="s">
        <v>10</v>
      </c>
      <c r="H8" s="2">
        <v>2</v>
      </c>
      <c r="I8" s="2"/>
      <c r="J8" s="3">
        <f>VLOOKUP(F8,[1]Invoice!$F$4:$I$10,4,FALSE)</f>
        <v>201.25</v>
      </c>
      <c r="K8" s="3">
        <f t="shared" si="0"/>
        <v>4</v>
      </c>
      <c r="L8" s="3">
        <f t="shared" si="1"/>
        <v>24</v>
      </c>
      <c r="M8" s="3">
        <v>50</v>
      </c>
      <c r="N8" s="3">
        <f t="shared" si="2"/>
        <v>480.5</v>
      </c>
    </row>
    <row r="9" spans="1:14">
      <c r="A9" s="2">
        <v>6</v>
      </c>
      <c r="B9" s="15" t="s">
        <v>15</v>
      </c>
      <c r="C9" s="15" t="s">
        <v>62</v>
      </c>
      <c r="D9" s="15" t="s">
        <v>17</v>
      </c>
      <c r="E9" s="8" t="s">
        <v>51</v>
      </c>
      <c r="F9" s="2" t="s">
        <v>48</v>
      </c>
      <c r="G9" s="2" t="s">
        <v>10</v>
      </c>
      <c r="H9" s="2">
        <v>5</v>
      </c>
      <c r="I9" s="2"/>
      <c r="J9" s="3">
        <v>230</v>
      </c>
      <c r="K9" s="3">
        <f t="shared" si="0"/>
        <v>10</v>
      </c>
      <c r="L9" s="3">
        <f t="shared" si="1"/>
        <v>60</v>
      </c>
      <c r="M9" s="3">
        <v>50</v>
      </c>
      <c r="N9" s="3">
        <f t="shared" si="2"/>
        <v>1270</v>
      </c>
    </row>
    <row r="10" spans="1:14">
      <c r="A10" s="2">
        <v>7</v>
      </c>
      <c r="B10" s="15" t="s">
        <v>18</v>
      </c>
      <c r="C10" s="15" t="s">
        <v>63</v>
      </c>
      <c r="D10" s="15" t="s">
        <v>19</v>
      </c>
      <c r="E10" s="8" t="s">
        <v>51</v>
      </c>
      <c r="F10" s="2" t="s">
        <v>49</v>
      </c>
      <c r="G10" s="2" t="s">
        <v>10</v>
      </c>
      <c r="H10" s="2">
        <v>2</v>
      </c>
      <c r="I10" s="2"/>
      <c r="J10" s="3">
        <f>VLOOKUP(F10,[1]Invoice!$F$4:$I$10,4,FALSE)</f>
        <v>201.25</v>
      </c>
      <c r="K10" s="3">
        <f t="shared" si="0"/>
        <v>4</v>
      </c>
      <c r="L10" s="3">
        <f t="shared" si="1"/>
        <v>24</v>
      </c>
      <c r="M10" s="3">
        <v>50</v>
      </c>
      <c r="N10" s="3">
        <f t="shared" si="2"/>
        <v>480.5</v>
      </c>
    </row>
    <row r="11" spans="1:14">
      <c r="A11" s="2">
        <v>8</v>
      </c>
      <c r="B11" s="15" t="s">
        <v>20</v>
      </c>
      <c r="C11" s="15" t="s">
        <v>64</v>
      </c>
      <c r="D11" s="15" t="s">
        <v>21</v>
      </c>
      <c r="E11" s="8" t="s">
        <v>51</v>
      </c>
      <c r="F11" s="2" t="s">
        <v>47</v>
      </c>
      <c r="G11" s="2" t="s">
        <v>10</v>
      </c>
      <c r="H11" s="2">
        <v>2</v>
      </c>
      <c r="I11" s="2"/>
      <c r="J11" s="3">
        <f>VLOOKUP(F11,[1]Invoice!$F$4:$I$10,4,FALSE)</f>
        <v>201.25</v>
      </c>
      <c r="K11" s="3">
        <f t="shared" si="0"/>
        <v>4</v>
      </c>
      <c r="L11" s="3">
        <f t="shared" si="1"/>
        <v>24</v>
      </c>
      <c r="M11" s="3">
        <v>50</v>
      </c>
      <c r="N11" s="3">
        <f t="shared" si="2"/>
        <v>480.5</v>
      </c>
    </row>
    <row r="12" spans="1:14">
      <c r="A12" s="2">
        <v>9</v>
      </c>
      <c r="B12" s="15" t="s">
        <v>20</v>
      </c>
      <c r="C12" s="15" t="s">
        <v>65</v>
      </c>
      <c r="D12" s="15" t="s">
        <v>22</v>
      </c>
      <c r="E12" s="8" t="s">
        <v>51</v>
      </c>
      <c r="F12" s="2" t="s">
        <v>50</v>
      </c>
      <c r="G12" s="2" t="s">
        <v>10</v>
      </c>
      <c r="H12" s="2">
        <v>2</v>
      </c>
      <c r="I12" s="2"/>
      <c r="J12" s="3">
        <f>VLOOKUP(F12,[1]Invoice!$F$4:$I$10,4,FALSE)</f>
        <v>180</v>
      </c>
      <c r="K12" s="3">
        <f t="shared" si="0"/>
        <v>4</v>
      </c>
      <c r="L12" s="3">
        <f t="shared" si="1"/>
        <v>24</v>
      </c>
      <c r="M12" s="3">
        <v>50</v>
      </c>
      <c r="N12" s="3">
        <f t="shared" si="2"/>
        <v>438</v>
      </c>
    </row>
    <row r="13" spans="1:14">
      <c r="A13" s="2">
        <v>10</v>
      </c>
      <c r="B13" s="15" t="s">
        <v>20</v>
      </c>
      <c r="C13" s="15" t="s">
        <v>66</v>
      </c>
      <c r="D13" s="15" t="s">
        <v>23</v>
      </c>
      <c r="E13" s="8" t="s">
        <v>51</v>
      </c>
      <c r="F13" s="2" t="s">
        <v>49</v>
      </c>
      <c r="G13" s="2" t="s">
        <v>10</v>
      </c>
      <c r="H13" s="2">
        <v>2</v>
      </c>
      <c r="I13" s="2"/>
      <c r="J13" s="3">
        <f>VLOOKUP(F13,[1]Invoice!$F$4:$I$10,4,FALSE)</f>
        <v>201.25</v>
      </c>
      <c r="K13" s="3">
        <f t="shared" si="0"/>
        <v>4</v>
      </c>
      <c r="L13" s="3">
        <f t="shared" si="1"/>
        <v>24</v>
      </c>
      <c r="M13" s="3">
        <v>50</v>
      </c>
      <c r="N13" s="3">
        <f t="shared" si="2"/>
        <v>480.5</v>
      </c>
    </row>
    <row r="14" spans="1:14">
      <c r="A14" s="2">
        <v>11</v>
      </c>
      <c r="B14" s="15" t="s">
        <v>24</v>
      </c>
      <c r="C14" s="15" t="s">
        <v>67</v>
      </c>
      <c r="D14" s="15" t="s">
        <v>25</v>
      </c>
      <c r="E14" s="8" t="s">
        <v>51</v>
      </c>
      <c r="F14" s="2" t="s">
        <v>47</v>
      </c>
      <c r="G14" s="2" t="s">
        <v>10</v>
      </c>
      <c r="H14" s="2">
        <v>2</v>
      </c>
      <c r="I14" s="2"/>
      <c r="J14" s="3">
        <f>VLOOKUP(F14,[1]Invoice!$F$4:$I$10,4,FALSE)</f>
        <v>201.25</v>
      </c>
      <c r="K14" s="3">
        <f t="shared" si="0"/>
        <v>4</v>
      </c>
      <c r="L14" s="3">
        <f t="shared" si="1"/>
        <v>24</v>
      </c>
      <c r="M14" s="3">
        <v>50</v>
      </c>
      <c r="N14" s="3">
        <f t="shared" si="2"/>
        <v>480.5</v>
      </c>
    </row>
    <row r="15" spans="1:14">
      <c r="A15" s="2">
        <v>12</v>
      </c>
      <c r="B15" s="15" t="s">
        <v>26</v>
      </c>
      <c r="C15" s="15" t="s">
        <v>68</v>
      </c>
      <c r="D15" s="15" t="s">
        <v>27</v>
      </c>
      <c r="E15" s="8" t="s">
        <v>51</v>
      </c>
      <c r="F15" s="2" t="s">
        <v>50</v>
      </c>
      <c r="G15" s="2" t="s">
        <v>10</v>
      </c>
      <c r="H15" s="2">
        <v>3</v>
      </c>
      <c r="I15" s="2"/>
      <c r="J15" s="3">
        <f>VLOOKUP(F15,[1]Invoice!$F$4:$I$10,4,FALSE)</f>
        <v>180</v>
      </c>
      <c r="K15" s="3">
        <f t="shared" si="0"/>
        <v>6</v>
      </c>
      <c r="L15" s="3">
        <f t="shared" si="1"/>
        <v>36</v>
      </c>
      <c r="M15" s="3">
        <v>50</v>
      </c>
      <c r="N15" s="3">
        <f t="shared" si="2"/>
        <v>632</v>
      </c>
    </row>
    <row r="16" spans="1:14">
      <c r="A16" s="2">
        <v>13</v>
      </c>
      <c r="B16" s="15" t="s">
        <v>28</v>
      </c>
      <c r="C16" s="15" t="s">
        <v>69</v>
      </c>
      <c r="D16" s="15" t="s">
        <v>29</v>
      </c>
      <c r="E16" s="8" t="s">
        <v>51</v>
      </c>
      <c r="F16" s="2" t="s">
        <v>49</v>
      </c>
      <c r="G16" s="2" t="s">
        <v>10</v>
      </c>
      <c r="H16" s="2">
        <v>2</v>
      </c>
      <c r="I16" s="2"/>
      <c r="J16" s="3">
        <f>VLOOKUP(F16,[1]Invoice!$F$4:$I$10,4,FALSE)</f>
        <v>201.25</v>
      </c>
      <c r="K16" s="3">
        <f t="shared" si="0"/>
        <v>4</v>
      </c>
      <c r="L16" s="3">
        <f t="shared" si="1"/>
        <v>24</v>
      </c>
      <c r="M16" s="3">
        <v>50</v>
      </c>
      <c r="N16" s="3">
        <f t="shared" si="2"/>
        <v>480.5</v>
      </c>
    </row>
    <row r="17" spans="1:14">
      <c r="A17" s="2">
        <v>14</v>
      </c>
      <c r="B17" s="15" t="s">
        <v>30</v>
      </c>
      <c r="C17" s="15" t="s">
        <v>70</v>
      </c>
      <c r="D17" s="15" t="s">
        <v>31</v>
      </c>
      <c r="E17" s="8" t="s">
        <v>51</v>
      </c>
      <c r="F17" s="2" t="s">
        <v>46</v>
      </c>
      <c r="G17" s="2" t="s">
        <v>10</v>
      </c>
      <c r="H17" s="2">
        <v>5</v>
      </c>
      <c r="I17" s="2"/>
      <c r="J17" s="3">
        <f>VLOOKUP(F17,[1]Invoice!$F$4:$I$10,4,FALSE)</f>
        <v>172.5</v>
      </c>
      <c r="K17" s="3">
        <f t="shared" si="0"/>
        <v>10</v>
      </c>
      <c r="L17" s="3">
        <f t="shared" si="1"/>
        <v>60</v>
      </c>
      <c r="M17" s="3">
        <v>50</v>
      </c>
      <c r="N17" s="3">
        <f t="shared" si="2"/>
        <v>982.5</v>
      </c>
    </row>
    <row r="18" spans="1:14">
      <c r="A18" s="2">
        <v>15</v>
      </c>
      <c r="B18" s="15" t="s">
        <v>30</v>
      </c>
      <c r="C18" s="15" t="s">
        <v>71</v>
      </c>
      <c r="D18" s="15" t="s">
        <v>32</v>
      </c>
      <c r="E18" s="8" t="s">
        <v>51</v>
      </c>
      <c r="F18" s="2" t="s">
        <v>50</v>
      </c>
      <c r="G18" s="2" t="s">
        <v>10</v>
      </c>
      <c r="H18" s="2">
        <v>2</v>
      </c>
      <c r="I18" s="2"/>
      <c r="J18" s="3">
        <f>VLOOKUP(F18,[1]Invoice!$F$4:$I$10,4,FALSE)</f>
        <v>180</v>
      </c>
      <c r="K18" s="3">
        <f t="shared" si="0"/>
        <v>4</v>
      </c>
      <c r="L18" s="3">
        <f t="shared" si="1"/>
        <v>24</v>
      </c>
      <c r="M18" s="3">
        <v>50</v>
      </c>
      <c r="N18" s="3">
        <f t="shared" si="2"/>
        <v>438</v>
      </c>
    </row>
    <row r="19" spans="1:14">
      <c r="A19" s="15">
        <v>16</v>
      </c>
      <c r="B19" s="15" t="s">
        <v>33</v>
      </c>
      <c r="C19" s="15" t="s">
        <v>72</v>
      </c>
      <c r="D19" s="15" t="s">
        <v>34</v>
      </c>
      <c r="E19" s="8" t="s">
        <v>51</v>
      </c>
      <c r="F19" s="2" t="s">
        <v>47</v>
      </c>
      <c r="G19" s="2" t="s">
        <v>10</v>
      </c>
      <c r="H19" s="2">
        <v>2</v>
      </c>
      <c r="I19" s="2"/>
      <c r="J19" s="3">
        <f>VLOOKUP(F19,[1]Invoice!$F$4:$I$10,4,FALSE)</f>
        <v>201.25</v>
      </c>
      <c r="K19" s="3">
        <f t="shared" si="0"/>
        <v>4</v>
      </c>
      <c r="L19" s="3">
        <f t="shared" si="1"/>
        <v>24</v>
      </c>
      <c r="M19" s="3">
        <v>50</v>
      </c>
      <c r="N19" s="3">
        <f t="shared" si="2"/>
        <v>480.5</v>
      </c>
    </row>
    <row r="20" spans="1:14">
      <c r="A20" s="12" t="s">
        <v>54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4"/>
      <c r="N20" s="9">
        <f>ROUND(SUM(N4:N19),0)</f>
        <v>15006</v>
      </c>
    </row>
    <row r="21" spans="1:14" s="5" customFormat="1">
      <c r="A21" s="10" t="s">
        <v>35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4"/>
    </row>
    <row r="22" spans="1:14" s="5" customFormat="1">
      <c r="A22" s="10" t="s">
        <v>36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4"/>
    </row>
    <row r="23" spans="1:14" s="5" customFormat="1" ht="30" customHeight="1">
      <c r="A23" s="11" t="s">
        <v>37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4"/>
    </row>
    <row r="24" spans="1:14" s="5" customFormat="1"/>
    <row r="25" spans="1:14" s="5" customFormat="1"/>
  </sheetData>
  <mergeCells count="59">
    <mergeCell ref="A1:G1"/>
    <mergeCell ref="A2:G2"/>
    <mergeCell ref="H1:N1"/>
    <mergeCell ref="H2:N2"/>
    <mergeCell ref="B6"/>
    <mergeCell ref="C6"/>
    <mergeCell ref="D6"/>
    <mergeCell ref="N4"/>
    <mergeCell ref="B5"/>
    <mergeCell ref="C5"/>
    <mergeCell ref="D5"/>
    <mergeCell ref="B4"/>
    <mergeCell ref="C4"/>
    <mergeCell ref="D4"/>
    <mergeCell ref="E4"/>
    <mergeCell ref="B8"/>
    <mergeCell ref="C8"/>
    <mergeCell ref="D8"/>
    <mergeCell ref="B7"/>
    <mergeCell ref="C7"/>
    <mergeCell ref="D7"/>
    <mergeCell ref="B10"/>
    <mergeCell ref="C10"/>
    <mergeCell ref="D10"/>
    <mergeCell ref="B9"/>
    <mergeCell ref="C9"/>
    <mergeCell ref="D9"/>
    <mergeCell ref="B12"/>
    <mergeCell ref="C12"/>
    <mergeCell ref="D12"/>
    <mergeCell ref="B11"/>
    <mergeCell ref="C11"/>
    <mergeCell ref="D11"/>
    <mergeCell ref="B14"/>
    <mergeCell ref="C14"/>
    <mergeCell ref="D14"/>
    <mergeCell ref="B13"/>
    <mergeCell ref="C13"/>
    <mergeCell ref="D13"/>
    <mergeCell ref="B16"/>
    <mergeCell ref="C16"/>
    <mergeCell ref="D16"/>
    <mergeCell ref="B15"/>
    <mergeCell ref="C15"/>
    <mergeCell ref="D15"/>
    <mergeCell ref="B18"/>
    <mergeCell ref="C18"/>
    <mergeCell ref="D18"/>
    <mergeCell ref="B17"/>
    <mergeCell ref="C17"/>
    <mergeCell ref="D17"/>
    <mergeCell ref="A21:M21"/>
    <mergeCell ref="A22:M22"/>
    <mergeCell ref="A23:M23"/>
    <mergeCell ref="A20:M20"/>
    <mergeCell ref="A19"/>
    <mergeCell ref="B19"/>
    <mergeCell ref="C19"/>
    <mergeCell ref="D19"/>
  </mergeCells>
  <conditionalFormatting sqref="C1:C1048576">
    <cfRule type="duplicateValues" dxfId="0" priority="2"/>
    <cfRule type="duplicateValues" dxfId="1" priority="1"/>
  </conditionalFormatting>
  <pageMargins left="0.15748031496062992" right="0.19685039370078741" top="0.74803149606299213" bottom="0.74803149606299213" header="0.31496062992125984" footer="0.31496062992125984"/>
  <pageSetup paperSize="9" scale="9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2024-05-13T07:57:41Z</cp:lastPrinted>
  <dcterms:created xsi:type="dcterms:W3CDTF">2024-05-09T11:02:43Z</dcterms:created>
  <dcterms:modified xsi:type="dcterms:W3CDTF">2024-05-13T07:57:43Z</dcterms:modified>
</cp:coreProperties>
</file>