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685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5" i="1"/>
  <c r="G14" i="1" l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J4" i="1"/>
  <c r="I4" i="1"/>
  <c r="H4" i="1"/>
  <c r="L7" i="1" l="1"/>
  <c r="L9" i="1"/>
  <c r="L11" i="1"/>
  <c r="L4" i="1"/>
  <c r="L5" i="1"/>
  <c r="L6" i="1"/>
  <c r="L8" i="1"/>
  <c r="L10" i="1"/>
  <c r="L12" i="1"/>
  <c r="L13" i="1" l="1"/>
</calcChain>
</file>

<file path=xl/sharedStrings.xml><?xml version="1.0" encoding="utf-8"?>
<sst xmlns="http://schemas.openxmlformats.org/spreadsheetml/2006/main" count="74" uniqueCount="52">
  <si>
    <t>Invoice
PRAGATI LOGISTICS,SAMANTA SAHI KHUNTIA LANE,8984191006
GST :21AGHPB9356M1Z9</t>
  </si>
  <si>
    <t>DATE</t>
  </si>
  <si>
    <t>CASE</t>
  </si>
  <si>
    <t>RATE</t>
  </si>
  <si>
    <t>TUBE</t>
  </si>
  <si>
    <t>GST to be paid by Consignor under Reverse Charge Mechanism (RCM) as per GST</t>
  </si>
  <si>
    <t>Thanking you for your business.
PRAGATI LOGISTICS</t>
  </si>
  <si>
    <t>HML</t>
  </si>
  <si>
    <t>LR CH.</t>
  </si>
  <si>
    <t xml:space="preserve">TO, 
MYSORE POLYMERS AND RUBBER PRODUCTS LIMITED
Address:Samanta Sahi, 405-H-2  Khuntia Lane, Buxi Bazar, 753001 CUTTACK ODISHA,8763925037
GST No: 21AABCM3490J1ZM
</t>
  </si>
  <si>
    <t>ANGUL</t>
  </si>
  <si>
    <t>KHURDA</t>
  </si>
  <si>
    <t>PARADEEP</t>
  </si>
  <si>
    <t>INV. NO.</t>
  </si>
  <si>
    <t>DESTINATION</t>
  </si>
  <si>
    <t>LR NO.</t>
  </si>
  <si>
    <t>SL.</t>
  </si>
  <si>
    <t>AMT.</t>
  </si>
  <si>
    <t>FROM</t>
  </si>
  <si>
    <t>CTC</t>
  </si>
  <si>
    <t>Declaration � Kindly verify and confirm before 20/02/2023</t>
  </si>
  <si>
    <t>DD.CH.</t>
  </si>
  <si>
    <t>PRODUCT</t>
  </si>
  <si>
    <t>JATNI</t>
  </si>
  <si>
    <t>16/1/2023</t>
  </si>
  <si>
    <t>PL/MA/20358/22-23</t>
  </si>
  <si>
    <t>1454</t>
  </si>
  <si>
    <t>DIGAPAHANDI</t>
  </si>
  <si>
    <t>19/1/2023</t>
  </si>
  <si>
    <t>PL/DO/23432/22-23</t>
  </si>
  <si>
    <t>1478</t>
  </si>
  <si>
    <t xml:space="preserve">TYRE </t>
  </si>
  <si>
    <t>20/1/2023</t>
  </si>
  <si>
    <t>PL/DO/23499/22-23</t>
  </si>
  <si>
    <t>1483</t>
  </si>
  <si>
    <t>21/1/2023</t>
  </si>
  <si>
    <t>PL/DO/23614/22-23</t>
  </si>
  <si>
    <t>1489</t>
  </si>
  <si>
    <t>PL/MA/20755/22-23</t>
  </si>
  <si>
    <t>1492</t>
  </si>
  <si>
    <t>25/1/2023</t>
  </si>
  <si>
    <t>PL/MA/21028/22-23</t>
  </si>
  <si>
    <t>1506</t>
  </si>
  <si>
    <t>31/1/2023</t>
  </si>
  <si>
    <t>PL/DO/24324/22-23</t>
  </si>
  <si>
    <t>1534</t>
  </si>
  <si>
    <t>PL/DO/24351/22-23</t>
  </si>
  <si>
    <t>1554</t>
  </si>
  <si>
    <t>PL/DO/24358/22-23</t>
  </si>
  <si>
    <t>01555</t>
  </si>
  <si>
    <t>(RUPEES ONE THOUSAND FIVE HUNDRED SEVENTY FOUR ONLY)</t>
  </si>
  <si>
    <t>Bill Date: 31/01/2023
Bill #: INV-37144/2022-2023
Total Amount: 1574.00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</si>
</sst>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Fill="1" applyBorder="1" applyAlignment="1">
      <alignment horizontal="right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2" fillId="0" borderId="8" xfId="0" applyNumberFormat="1" applyFont="1" applyBorder="1" applyAlignment="1">
      <alignment horizontal="right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8" xfId="0" applyNumberFormat="1" applyFont="1" applyBorder="1"/>
    <xf numFmtId="0" fontId="0" fillId="0" borderId="7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horizontal="left" wrapText="1"/>
    </xf>
    <xf numFmtId="0" fontId="2" fillId="0" borderId="14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819150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338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BATY RATE</v>
          </cell>
          <cell r="E3" t="str">
            <v>NEW. TUBE RATE</v>
          </cell>
        </row>
        <row r="4">
          <cell r="C4" t="str">
            <v>ANGUL</v>
          </cell>
          <cell r="E4">
            <v>85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135</v>
          </cell>
          <cell r="E6">
            <v>90</v>
          </cell>
        </row>
        <row r="7">
          <cell r="C7" t="str">
            <v>BALUGAON</v>
          </cell>
          <cell r="E7">
            <v>100</v>
          </cell>
        </row>
        <row r="8">
          <cell r="C8" t="str">
            <v>BANARPAL</v>
          </cell>
          <cell r="E8">
            <v>85</v>
          </cell>
        </row>
        <row r="9">
          <cell r="C9" t="str">
            <v>BANPUR</v>
          </cell>
          <cell r="E9">
            <v>110</v>
          </cell>
        </row>
        <row r="10">
          <cell r="C10" t="str">
            <v>BARIPADA</v>
          </cell>
          <cell r="E10">
            <v>90</v>
          </cell>
        </row>
        <row r="11">
          <cell r="C11" t="str">
            <v>BEGUNIA</v>
          </cell>
          <cell r="E11">
            <v>85</v>
          </cell>
        </row>
        <row r="12">
          <cell r="C12" t="str">
            <v>BERHAMPUR</v>
          </cell>
          <cell r="E12">
            <v>85</v>
          </cell>
        </row>
        <row r="13">
          <cell r="C13" t="str">
            <v>BHADRAK</v>
          </cell>
          <cell r="E13">
            <v>85</v>
          </cell>
        </row>
        <row r="14">
          <cell r="C14" t="str">
            <v>BHUBAN</v>
          </cell>
        </row>
        <row r="15">
          <cell r="C15" t="str">
            <v>BOLANGIR</v>
          </cell>
          <cell r="E15">
            <v>145</v>
          </cell>
        </row>
        <row r="16">
          <cell r="C16" t="str">
            <v>CHANDIKHOL</v>
          </cell>
          <cell r="E16">
            <v>85</v>
          </cell>
        </row>
        <row r="17">
          <cell r="C17" t="str">
            <v>DHENKANAL</v>
          </cell>
          <cell r="E17">
            <v>85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E19">
            <v>85</v>
          </cell>
        </row>
        <row r="20">
          <cell r="C20" t="str">
            <v>JAJPUR TOWN</v>
          </cell>
          <cell r="E20">
            <v>85</v>
          </cell>
        </row>
        <row r="21">
          <cell r="C21" t="str">
            <v>JALESWAR</v>
          </cell>
          <cell r="E21">
            <v>85</v>
          </cell>
        </row>
        <row r="22">
          <cell r="C22" t="str">
            <v>JARKA</v>
          </cell>
          <cell r="E22">
            <v>80</v>
          </cell>
        </row>
        <row r="23">
          <cell r="C23" t="str">
            <v>JEYPORE</v>
          </cell>
          <cell r="E23">
            <v>145</v>
          </cell>
        </row>
        <row r="24">
          <cell r="C24" t="str">
            <v>JHARSUGUDA</v>
          </cell>
          <cell r="E24">
            <v>185</v>
          </cell>
        </row>
        <row r="25">
          <cell r="C25" t="str">
            <v>KENDRAPARA</v>
          </cell>
          <cell r="E25">
            <v>80</v>
          </cell>
        </row>
        <row r="26">
          <cell r="C26" t="str">
            <v>KEONJHAR</v>
          </cell>
          <cell r="E26">
            <v>85</v>
          </cell>
        </row>
        <row r="27">
          <cell r="C27" t="str">
            <v>KHURDA</v>
          </cell>
          <cell r="E27">
            <v>85</v>
          </cell>
        </row>
        <row r="28">
          <cell r="C28" t="str">
            <v>KUJANG</v>
          </cell>
          <cell r="D28">
            <v>105</v>
          </cell>
          <cell r="E28">
            <v>25</v>
          </cell>
        </row>
        <row r="29">
          <cell r="C29" t="str">
            <v>MALKANGIRI</v>
          </cell>
          <cell r="E29">
            <v>185</v>
          </cell>
        </row>
        <row r="30">
          <cell r="C30" t="str">
            <v>NAYAGARH</v>
          </cell>
          <cell r="D30">
            <v>105</v>
          </cell>
          <cell r="E30">
            <v>85</v>
          </cell>
        </row>
        <row r="31">
          <cell r="C31" t="str">
            <v>PARADEEP</v>
          </cell>
          <cell r="E31">
            <v>85</v>
          </cell>
        </row>
        <row r="32">
          <cell r="C32" t="str">
            <v>PATTAMUNDAI</v>
          </cell>
          <cell r="E32">
            <v>85</v>
          </cell>
        </row>
        <row r="33">
          <cell r="C33" t="str">
            <v>PURI</v>
          </cell>
          <cell r="E33">
            <v>85</v>
          </cell>
        </row>
        <row r="34">
          <cell r="C34" t="str">
            <v>RAHAMA</v>
          </cell>
          <cell r="E34">
            <v>85</v>
          </cell>
        </row>
        <row r="35">
          <cell r="C35" t="str">
            <v>RAJ SUNAKHALA</v>
          </cell>
        </row>
        <row r="36">
          <cell r="C36" t="str">
            <v>RAYAGADA</v>
          </cell>
          <cell r="E36">
            <v>145</v>
          </cell>
        </row>
        <row r="37">
          <cell r="C37" t="str">
            <v>SAMBALPUR</v>
          </cell>
          <cell r="E37">
            <v>145</v>
          </cell>
        </row>
        <row r="38">
          <cell r="C38" t="str">
            <v>SORO</v>
          </cell>
          <cell r="E38">
            <v>105</v>
          </cell>
        </row>
        <row r="39">
          <cell r="C39" t="str">
            <v>TALCHER</v>
          </cell>
          <cell r="E39">
            <v>85</v>
          </cell>
        </row>
        <row r="40">
          <cell r="C40" t="str">
            <v>PANIKOILI</v>
          </cell>
          <cell r="E40">
            <v>85</v>
          </cell>
        </row>
        <row r="41">
          <cell r="C41" t="str">
            <v>SOUTH BALANDA</v>
          </cell>
          <cell r="E41">
            <v>95</v>
          </cell>
        </row>
        <row r="42">
          <cell r="C42" t="str">
            <v>ATHAGARH</v>
          </cell>
          <cell r="E42">
            <v>75</v>
          </cell>
        </row>
        <row r="43">
          <cell r="C43" t="str">
            <v>KARANJIA</v>
          </cell>
          <cell r="E43">
            <v>105</v>
          </cell>
        </row>
        <row r="44">
          <cell r="C44" t="str">
            <v>DUHURIA</v>
          </cell>
          <cell r="E44">
            <v>80</v>
          </cell>
        </row>
        <row r="45">
          <cell r="C45" t="str">
            <v>JODA</v>
          </cell>
          <cell r="E45">
            <v>105</v>
          </cell>
        </row>
        <row r="46">
          <cell r="C46" t="str">
            <v>BARBIL</v>
          </cell>
          <cell r="E46">
            <v>120</v>
          </cell>
        </row>
        <row r="47">
          <cell r="C47" t="str">
            <v>NIMAPARA</v>
          </cell>
          <cell r="E47">
            <v>75</v>
          </cell>
        </row>
        <row r="48">
          <cell r="C48" t="str">
            <v>BAMBARI</v>
          </cell>
          <cell r="E48">
            <v>105</v>
          </cell>
        </row>
        <row r="49">
          <cell r="C49" t="str">
            <v>TANGI</v>
          </cell>
          <cell r="E49">
            <v>100</v>
          </cell>
        </row>
        <row r="50">
          <cell r="C50" t="str">
            <v>KUAKHIA</v>
          </cell>
          <cell r="E50">
            <v>85</v>
          </cell>
        </row>
        <row r="51">
          <cell r="C51" t="str">
            <v>GHASIPURA</v>
          </cell>
          <cell r="E51">
            <v>125</v>
          </cell>
        </row>
        <row r="52">
          <cell r="C52" t="str">
            <v>PALLAHARA</v>
          </cell>
          <cell r="E52">
            <v>150</v>
          </cell>
        </row>
        <row r="53">
          <cell r="C53" t="str">
            <v>BETANATI</v>
          </cell>
          <cell r="E53">
            <v>130</v>
          </cell>
        </row>
        <row r="54">
          <cell r="C54" t="str">
            <v>BALISAHI</v>
          </cell>
          <cell r="E54">
            <v>120</v>
          </cell>
        </row>
        <row r="55">
          <cell r="C55" t="str">
            <v>BARAGARH</v>
          </cell>
          <cell r="E55">
            <v>185</v>
          </cell>
        </row>
        <row r="56">
          <cell r="C56" t="str">
            <v>BALICHANDRAPUR</v>
          </cell>
          <cell r="E56">
            <v>85</v>
          </cell>
        </row>
        <row r="57">
          <cell r="C57" t="str">
            <v>DIGAPAHANDI</v>
          </cell>
          <cell r="E57">
            <v>110</v>
          </cell>
        </row>
        <row r="58">
          <cell r="C58" t="str">
            <v>NALCO</v>
          </cell>
          <cell r="E58">
            <v>85</v>
          </cell>
        </row>
        <row r="59">
          <cell r="C59" t="str">
            <v>BALIGUDA</v>
          </cell>
          <cell r="E59">
            <v>175</v>
          </cell>
        </row>
        <row r="60">
          <cell r="C60" t="str">
            <v>BARPALI</v>
          </cell>
          <cell r="E60">
            <v>200</v>
          </cell>
        </row>
        <row r="61">
          <cell r="C61" t="str">
            <v>RAIKIA</v>
          </cell>
          <cell r="E61">
            <v>200</v>
          </cell>
        </row>
        <row r="62">
          <cell r="C62" t="str">
            <v>NABARANGPUR</v>
          </cell>
        </row>
        <row r="63">
          <cell r="C63" t="str">
            <v>G UDAYAGIRI</v>
          </cell>
          <cell r="E63">
            <v>150</v>
          </cell>
        </row>
        <row r="64">
          <cell r="C64" t="str">
            <v>BAREIPALI</v>
          </cell>
          <cell r="E64">
            <v>145</v>
          </cell>
        </row>
        <row r="65">
          <cell r="C65" t="str">
            <v>KHUNTA</v>
          </cell>
          <cell r="E65">
            <v>125</v>
          </cell>
        </row>
        <row r="66">
          <cell r="C66" t="str">
            <v>ROURKELA</v>
          </cell>
          <cell r="E66">
            <v>145</v>
          </cell>
        </row>
        <row r="67">
          <cell r="C67" t="str">
            <v>CHANDANPUR</v>
          </cell>
          <cell r="E67">
            <v>85</v>
          </cell>
        </row>
        <row r="68">
          <cell r="C68" t="str">
            <v>PHULBANI</v>
          </cell>
          <cell r="E68">
            <v>130</v>
          </cell>
        </row>
        <row r="69">
          <cell r="C69" t="str">
            <v>JAGANNATHPUR</v>
          </cell>
          <cell r="E69">
            <v>120</v>
          </cell>
        </row>
        <row r="70">
          <cell r="C70" t="str">
            <v>RAIRANGPUR</v>
          </cell>
          <cell r="E70">
            <v>150</v>
          </cell>
        </row>
        <row r="71">
          <cell r="C71" t="str">
            <v>JATNI</v>
          </cell>
          <cell r="E71">
            <v>85</v>
          </cell>
        </row>
        <row r="72">
          <cell r="C72" t="str">
            <v>KANTAMAL</v>
          </cell>
          <cell r="E72">
            <v>200</v>
          </cell>
        </row>
        <row r="73">
          <cell r="C73" t="str">
            <v>BELPAHAR</v>
          </cell>
          <cell r="E73">
            <v>200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T5" sqref="T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8.5703125" style="1" bestFit="1" customWidth="1"/>
    <col min="4" max="4" width="8.7109375" style="1" bestFit="1" customWidth="1"/>
    <col min="5" max="5" width="6.42578125" style="1" bestFit="1" customWidth="1"/>
    <col min="6" max="6" width="13.85546875" style="1" bestFit="1" customWidth="1"/>
    <col min="7" max="8" width="5.42578125" style="1" bestFit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7.5703125" style="1" bestFit="1" customWidth="1"/>
    <col min="13" max="13" width="9.5703125" style="1" bestFit="1" customWidth="1"/>
    <col min="14" max="16384" width="9.140625" style="1"/>
  </cols>
  <sheetData>
    <row r="1" spans="1:13" ht="69" customHeight="1">
      <c r="A1" s="29"/>
      <c r="B1" s="29"/>
      <c r="C1" s="29"/>
      <c r="D1" s="29"/>
      <c r="E1" s="29"/>
      <c r="F1" s="29"/>
      <c r="G1" s="29"/>
      <c r="H1" s="22" t="s">
        <v>0</v>
      </c>
      <c r="I1" s="22"/>
      <c r="J1" s="22"/>
      <c r="K1" s="22"/>
      <c r="L1" s="22"/>
      <c r="M1" s="22"/>
    </row>
    <row r="2" spans="1:13" ht="92.25" customHeight="1" thickBot="1">
      <c r="A2" s="30" t="s">
        <v>9</v>
      </c>
      <c r="B2" s="30"/>
      <c r="C2" s="30"/>
      <c r="D2" s="30"/>
      <c r="E2" s="30"/>
      <c r="F2" s="30"/>
      <c r="G2" s="30"/>
      <c r="H2" s="23" t="s">
        <v>51</v>
      </c>
      <c r="I2" s="23"/>
      <c r="J2" s="23"/>
      <c r="K2" s="23"/>
      <c r="L2" s="23"/>
      <c r="M2" s="23"/>
    </row>
    <row r="3" spans="1:13" s="2" customFormat="1">
      <c r="A3" s="8" t="s">
        <v>16</v>
      </c>
      <c r="B3" s="9" t="s">
        <v>1</v>
      </c>
      <c r="C3" s="9" t="s">
        <v>15</v>
      </c>
      <c r="D3" s="9" t="s">
        <v>13</v>
      </c>
      <c r="E3" s="9" t="s">
        <v>18</v>
      </c>
      <c r="F3" s="9" t="s">
        <v>14</v>
      </c>
      <c r="G3" s="9" t="s">
        <v>2</v>
      </c>
      <c r="H3" s="9" t="s">
        <v>3</v>
      </c>
      <c r="I3" s="9" t="s">
        <v>7</v>
      </c>
      <c r="J3" s="9" t="s">
        <v>21</v>
      </c>
      <c r="K3" s="9" t="s">
        <v>8</v>
      </c>
      <c r="L3" s="10" t="s">
        <v>17</v>
      </c>
      <c r="M3" s="11" t="s">
        <v>22</v>
      </c>
    </row>
    <row r="4" spans="1:13">
      <c r="A4" s="12">
        <v>1</v>
      </c>
      <c r="B4" s="4" t="s">
        <v>24</v>
      </c>
      <c r="C4" s="4" t="s">
        <v>25</v>
      </c>
      <c r="D4" s="4" t="s">
        <v>26</v>
      </c>
      <c r="E4" s="5" t="s">
        <v>19</v>
      </c>
      <c r="F4" s="4" t="s">
        <v>27</v>
      </c>
      <c r="G4" s="4">
        <v>1</v>
      </c>
      <c r="H4" s="4">
        <f>VLOOKUP(F4,'[1]MYSORE POLYMER'!$C$3:$E$79,3,FALSE)</f>
        <v>110</v>
      </c>
      <c r="I4" s="6">
        <f t="shared" ref="I4:I12" si="0">G4*2</f>
        <v>2</v>
      </c>
      <c r="J4" s="6">
        <f t="shared" ref="J4:J12" si="1">G4*15</f>
        <v>15</v>
      </c>
      <c r="K4" s="6">
        <v>30</v>
      </c>
      <c r="L4" s="6">
        <f t="shared" ref="L4:L12" si="2">G4*H4+I4+J4+K4</f>
        <v>157</v>
      </c>
      <c r="M4" s="13" t="s">
        <v>4</v>
      </c>
    </row>
    <row r="5" spans="1:13">
      <c r="A5" s="12">
        <f>A4+1</f>
        <v>2</v>
      </c>
      <c r="B5" s="4" t="s">
        <v>28</v>
      </c>
      <c r="C5" s="4" t="s">
        <v>29</v>
      </c>
      <c r="D5" s="4" t="s">
        <v>30</v>
      </c>
      <c r="E5" s="5" t="s">
        <v>19</v>
      </c>
      <c r="F5" s="4" t="s">
        <v>11</v>
      </c>
      <c r="G5" s="4">
        <v>1</v>
      </c>
      <c r="H5" s="4">
        <v>115</v>
      </c>
      <c r="I5" s="6">
        <f t="shared" si="0"/>
        <v>2</v>
      </c>
      <c r="J5" s="6">
        <f t="shared" si="1"/>
        <v>15</v>
      </c>
      <c r="K5" s="6">
        <v>30</v>
      </c>
      <c r="L5" s="6">
        <f t="shared" si="2"/>
        <v>162</v>
      </c>
      <c r="M5" s="13" t="s">
        <v>31</v>
      </c>
    </row>
    <row r="6" spans="1:13">
      <c r="A6" s="12">
        <f t="shared" ref="A6:A12" si="3">A5+1</f>
        <v>3</v>
      </c>
      <c r="B6" s="4" t="s">
        <v>32</v>
      </c>
      <c r="C6" s="4" t="s">
        <v>33</v>
      </c>
      <c r="D6" s="4" t="s">
        <v>34</v>
      </c>
      <c r="E6" s="5" t="s">
        <v>19</v>
      </c>
      <c r="F6" s="4" t="s">
        <v>12</v>
      </c>
      <c r="G6" s="4">
        <v>2</v>
      </c>
      <c r="H6" s="4">
        <f>VLOOKUP(F6,'[1]MYSORE POLYMER'!$C$3:$E$79,3,FALSE)</f>
        <v>85</v>
      </c>
      <c r="I6" s="6">
        <f t="shared" si="0"/>
        <v>4</v>
      </c>
      <c r="J6" s="6">
        <f t="shared" si="1"/>
        <v>30</v>
      </c>
      <c r="K6" s="6">
        <v>30</v>
      </c>
      <c r="L6" s="6">
        <f t="shared" si="2"/>
        <v>234</v>
      </c>
      <c r="M6" s="13" t="s">
        <v>4</v>
      </c>
    </row>
    <row r="7" spans="1:13">
      <c r="A7" s="12">
        <f t="shared" si="3"/>
        <v>4</v>
      </c>
      <c r="B7" s="4" t="s">
        <v>35</v>
      </c>
      <c r="C7" s="4" t="s">
        <v>36</v>
      </c>
      <c r="D7" s="4" t="s">
        <v>37</v>
      </c>
      <c r="E7" s="5" t="s">
        <v>19</v>
      </c>
      <c r="F7" s="4" t="s">
        <v>12</v>
      </c>
      <c r="G7" s="4">
        <v>1</v>
      </c>
      <c r="H7" s="4">
        <f>VLOOKUP(F7,'[1]MYSORE POLYMER'!$C$3:$E$79,3,FALSE)</f>
        <v>85</v>
      </c>
      <c r="I7" s="6">
        <f t="shared" si="0"/>
        <v>2</v>
      </c>
      <c r="J7" s="6">
        <f t="shared" si="1"/>
        <v>15</v>
      </c>
      <c r="K7" s="6">
        <v>30</v>
      </c>
      <c r="L7" s="6">
        <f t="shared" si="2"/>
        <v>132</v>
      </c>
      <c r="M7" s="13" t="s">
        <v>4</v>
      </c>
    </row>
    <row r="8" spans="1:13">
      <c r="A8" s="12">
        <f t="shared" si="3"/>
        <v>5</v>
      </c>
      <c r="B8" s="4" t="s">
        <v>35</v>
      </c>
      <c r="C8" s="4" t="s">
        <v>38</v>
      </c>
      <c r="D8" s="4" t="s">
        <v>39</v>
      </c>
      <c r="E8" s="5" t="s">
        <v>19</v>
      </c>
      <c r="F8" s="4" t="s">
        <v>27</v>
      </c>
      <c r="G8" s="4">
        <v>1</v>
      </c>
      <c r="H8" s="4">
        <f>VLOOKUP(F8,'[1]MYSORE POLYMER'!$C$3:$E$79,3,FALSE)</f>
        <v>110</v>
      </c>
      <c r="I8" s="6">
        <f t="shared" si="0"/>
        <v>2</v>
      </c>
      <c r="J8" s="6">
        <f t="shared" si="1"/>
        <v>15</v>
      </c>
      <c r="K8" s="6">
        <v>30</v>
      </c>
      <c r="L8" s="6">
        <f t="shared" si="2"/>
        <v>157</v>
      </c>
      <c r="M8" s="13" t="s">
        <v>4</v>
      </c>
    </row>
    <row r="9" spans="1:13">
      <c r="A9" s="12">
        <f t="shared" si="3"/>
        <v>6</v>
      </c>
      <c r="B9" s="4" t="s">
        <v>40</v>
      </c>
      <c r="C9" s="4" t="s">
        <v>41</v>
      </c>
      <c r="D9" s="4" t="s">
        <v>42</v>
      </c>
      <c r="E9" s="5" t="s">
        <v>19</v>
      </c>
      <c r="F9" s="4" t="s">
        <v>10</v>
      </c>
      <c r="G9" s="4">
        <v>1</v>
      </c>
      <c r="H9" s="4">
        <f>VLOOKUP(F9,'[1]MYSORE POLYMER'!$C$3:$E$79,3,FALSE)</f>
        <v>85</v>
      </c>
      <c r="I9" s="6">
        <f t="shared" si="0"/>
        <v>2</v>
      </c>
      <c r="J9" s="6">
        <f t="shared" si="1"/>
        <v>15</v>
      </c>
      <c r="K9" s="6">
        <v>30</v>
      </c>
      <c r="L9" s="6">
        <f t="shared" si="2"/>
        <v>132</v>
      </c>
      <c r="M9" s="13" t="s">
        <v>4</v>
      </c>
    </row>
    <row r="10" spans="1:13">
      <c r="A10" s="12">
        <f t="shared" si="3"/>
        <v>7</v>
      </c>
      <c r="B10" s="4" t="s">
        <v>43</v>
      </c>
      <c r="C10" s="4" t="s">
        <v>44</v>
      </c>
      <c r="D10" s="4" t="s">
        <v>45</v>
      </c>
      <c r="E10" s="5" t="s">
        <v>19</v>
      </c>
      <c r="F10" s="4" t="s">
        <v>11</v>
      </c>
      <c r="G10" s="4">
        <v>1</v>
      </c>
      <c r="H10" s="4">
        <f>VLOOKUP(F10,'[1]MYSORE POLYMER'!$C$3:$E$79,3,FALSE)</f>
        <v>85</v>
      </c>
      <c r="I10" s="6">
        <f t="shared" si="0"/>
        <v>2</v>
      </c>
      <c r="J10" s="6">
        <f t="shared" si="1"/>
        <v>15</v>
      </c>
      <c r="K10" s="6">
        <v>30</v>
      </c>
      <c r="L10" s="6">
        <f t="shared" si="2"/>
        <v>132</v>
      </c>
      <c r="M10" s="13" t="s">
        <v>4</v>
      </c>
    </row>
    <row r="11" spans="1:13">
      <c r="A11" s="12">
        <f t="shared" si="3"/>
        <v>8</v>
      </c>
      <c r="B11" s="4" t="s">
        <v>43</v>
      </c>
      <c r="C11" s="4" t="s">
        <v>46</v>
      </c>
      <c r="D11" s="4" t="s">
        <v>47</v>
      </c>
      <c r="E11" s="5" t="s">
        <v>19</v>
      </c>
      <c r="F11" s="4" t="s">
        <v>23</v>
      </c>
      <c r="G11" s="4">
        <v>3</v>
      </c>
      <c r="H11" s="4">
        <f>VLOOKUP(F11,'[1]MYSORE POLYMER'!$C$3:$E$79,3,FALSE)</f>
        <v>85</v>
      </c>
      <c r="I11" s="6">
        <f t="shared" si="0"/>
        <v>6</v>
      </c>
      <c r="J11" s="6">
        <f t="shared" si="1"/>
        <v>45</v>
      </c>
      <c r="K11" s="6">
        <v>30</v>
      </c>
      <c r="L11" s="6">
        <f t="shared" si="2"/>
        <v>336</v>
      </c>
      <c r="M11" s="13" t="s">
        <v>4</v>
      </c>
    </row>
    <row r="12" spans="1:13">
      <c r="A12" s="12">
        <f t="shared" si="3"/>
        <v>9</v>
      </c>
      <c r="B12" s="4" t="s">
        <v>43</v>
      </c>
      <c r="C12" s="4" t="s">
        <v>48</v>
      </c>
      <c r="D12" s="4" t="s">
        <v>49</v>
      </c>
      <c r="E12" s="5" t="s">
        <v>19</v>
      </c>
      <c r="F12" s="4" t="s">
        <v>11</v>
      </c>
      <c r="G12" s="4">
        <v>1</v>
      </c>
      <c r="H12" s="4">
        <f>VLOOKUP(F12,'[1]MYSORE POLYMER'!$C$3:$E$79,3,FALSE)</f>
        <v>85</v>
      </c>
      <c r="I12" s="6">
        <f t="shared" si="0"/>
        <v>2</v>
      </c>
      <c r="J12" s="6">
        <f t="shared" si="1"/>
        <v>15</v>
      </c>
      <c r="K12" s="6">
        <v>30</v>
      </c>
      <c r="L12" s="6">
        <f t="shared" si="2"/>
        <v>132</v>
      </c>
      <c r="M12" s="13" t="s">
        <v>4</v>
      </c>
    </row>
    <row r="13" spans="1:13">
      <c r="A13" s="27" t="s">
        <v>50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7">
        <f>SUM(L4:L12)</f>
        <v>1574</v>
      </c>
      <c r="M13" s="14"/>
    </row>
    <row r="14" spans="1:13">
      <c r="A14" s="15"/>
      <c r="B14" s="16"/>
      <c r="C14" s="16"/>
      <c r="D14" s="16"/>
      <c r="E14" s="16"/>
      <c r="F14" s="16"/>
      <c r="G14" s="3">
        <f>SUM(G4:G12)</f>
        <v>12</v>
      </c>
      <c r="H14" s="16"/>
      <c r="I14" s="16"/>
      <c r="J14" s="16"/>
      <c r="K14" s="16"/>
      <c r="L14" s="17"/>
      <c r="M14" s="18"/>
    </row>
    <row r="15" spans="1:13">
      <c r="A15" s="20" t="s">
        <v>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9"/>
    </row>
    <row r="16" spans="1:13" ht="15" customHeight="1" thickBot="1">
      <c r="A16" s="24" t="s">
        <v>20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1:13" ht="30" customHeight="1">
      <c r="A17" s="31" t="s">
        <v>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</sheetData>
  <mergeCells count="8">
    <mergeCell ref="A17:M17"/>
    <mergeCell ref="A15:L15"/>
    <mergeCell ref="H1:M1"/>
    <mergeCell ref="H2:M2"/>
    <mergeCell ref="A16:M16"/>
    <mergeCell ref="A13:K13"/>
    <mergeCell ref="A1:G1"/>
    <mergeCell ref="A2:G2"/>
  </mergeCells>
  <pageMargins left="0.27559055118110237" right="0.23622047244094491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2023-02-04T09:00:56Z</cp:lastPrinted>
  <dcterms:created xsi:type="dcterms:W3CDTF">2023-01-03T11:07:08Z</dcterms:created>
  <dcterms:modified xsi:type="dcterms:W3CDTF">2023-02-04T09:00:57Z</dcterms:modified>
</cp:coreProperties>
</file>