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H6"/>
  <c r="H7"/>
  <c r="H8"/>
  <c r="H9"/>
  <c r="H10"/>
  <c r="H11"/>
  <c r="H12"/>
  <c r="H13"/>
  <c r="H14"/>
  <c r="H15"/>
  <c r="H4"/>
  <c r="J5" l="1"/>
  <c r="J6"/>
  <c r="J7"/>
  <c r="J8"/>
  <c r="J9"/>
  <c r="J10"/>
  <c r="J11"/>
  <c r="J12"/>
  <c r="J13"/>
  <c r="J14"/>
  <c r="L14" s="1"/>
  <c r="J15"/>
  <c r="J4"/>
  <c r="I12"/>
  <c r="I13"/>
  <c r="I14"/>
  <c r="I15"/>
  <c r="I5"/>
  <c r="I6"/>
  <c r="I7"/>
  <c r="I8"/>
  <c r="I9"/>
  <c r="I10"/>
  <c r="I11"/>
  <c r="I4"/>
  <c r="L4" s="1"/>
  <c r="L5"/>
  <c r="L6"/>
  <c r="L7"/>
  <c r="L8"/>
  <c r="L9"/>
  <c r="L10"/>
  <c r="L11"/>
  <c r="L13"/>
  <c r="L15"/>
  <c r="G17"/>
  <c r="L12" l="1"/>
  <c r="L16" s="1"/>
</calcChain>
</file>

<file path=xl/sharedStrings.xml><?xml version="1.0" encoding="utf-8"?>
<sst xmlns="http://schemas.openxmlformats.org/spreadsheetml/2006/main" count="79" uniqueCount="62">
  <si>
    <t>06/5/2025</t>
  </si>
  <si>
    <t>206</t>
  </si>
  <si>
    <t>202</t>
  </si>
  <si>
    <t>191</t>
  </si>
  <si>
    <t>13/5/2025</t>
  </si>
  <si>
    <t>269</t>
  </si>
  <si>
    <t>15/5/2025</t>
  </si>
  <si>
    <t>338</t>
  </si>
  <si>
    <t>20/5/2025</t>
  </si>
  <si>
    <t>214</t>
  </si>
  <si>
    <t>22/5/2025</t>
  </si>
  <si>
    <t>380</t>
  </si>
  <si>
    <t>383</t>
  </si>
  <si>
    <t>385</t>
  </si>
  <si>
    <t>24/5/2025</t>
  </si>
  <si>
    <t>410</t>
  </si>
  <si>
    <t>27/5/2025</t>
  </si>
  <si>
    <t>249</t>
  </si>
  <si>
    <t>29/5/2025</t>
  </si>
  <si>
    <t>445</t>
  </si>
  <si>
    <t>CHARAMPA</t>
  </si>
  <si>
    <t>ANGUL</t>
  </si>
  <si>
    <t>RAIKIA</t>
  </si>
  <si>
    <t>JALESWAR</t>
  </si>
  <si>
    <t>JHARSUGUDA</t>
  </si>
  <si>
    <t>SORO</t>
  </si>
  <si>
    <t>RAYAGADA</t>
  </si>
  <si>
    <t>BUGUDA</t>
  </si>
  <si>
    <t>BANARPAL</t>
  </si>
  <si>
    <t>ROURKELA</t>
  </si>
  <si>
    <t>CTC</t>
  </si>
  <si>
    <t>MA/01246</t>
  </si>
  <si>
    <t>MA/01259</t>
  </si>
  <si>
    <t>MA/01260</t>
  </si>
  <si>
    <t>MA/01469</t>
  </si>
  <si>
    <t>MA/01562</t>
  </si>
  <si>
    <t>MA/01730</t>
  </si>
  <si>
    <t>MA/01799</t>
  </si>
  <si>
    <t>MA/01801</t>
  </si>
  <si>
    <t>MA/01804</t>
  </si>
  <si>
    <t>MA/01893</t>
  </si>
  <si>
    <t>MA/01907</t>
  </si>
  <si>
    <t>MA/02033</t>
  </si>
  <si>
    <t>SL</t>
  </si>
  <si>
    <t>DATE</t>
  </si>
  <si>
    <t>LR NO</t>
  </si>
  <si>
    <t>INV NO</t>
  </si>
  <si>
    <t>FROM</t>
  </si>
  <si>
    <t>TO</t>
  </si>
  <si>
    <t>HML</t>
  </si>
  <si>
    <t>DD.CH.</t>
  </si>
  <si>
    <t>LR CH.</t>
  </si>
  <si>
    <t>AMT.</t>
  </si>
  <si>
    <t>Invoice
PRAGATI LOGISTICS,SAMANTA SAHI KHUNTIA LANE,8984191006
GST :21AGHPB9356M1Z9</t>
  </si>
  <si>
    <t xml:space="preserve">TO, 
MYSORE POLYMERS AND RUBBER PRODUCTS LIMITED
Address:Samanta Sahi, 405-H-2  Khuntia Lane, 
Buxi Bazar, 753001 CUTTACK ODISHA,8763925037
GST No: 21AABCM3490J1ZM
</t>
  </si>
  <si>
    <t>GST to be paid by Consignor under Reverse Charge Mechanism (RCM) as per GST</t>
  </si>
  <si>
    <t>Thanking you for your business.
PRAGATI LOGISTICS</t>
  </si>
  <si>
    <t>Declaration � Kindly verify and confirm before 20/06/2025</t>
  </si>
  <si>
    <t>(RUPEES THREE THOUSAND TWENTY SIX ONLY)</t>
  </si>
  <si>
    <t>TUBE RATE</t>
  </si>
  <si>
    <t>TUBE CASE</t>
  </si>
  <si>
    <t>Bill Date: 31/05/2025
Bill NO : 6421
Total Amount: 3026.00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</si>
</sst>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6</xdr:col>
      <xdr:colOff>285750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360997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  <row r="78">
          <cell r="C78" t="str">
            <v>DASAPALLA</v>
          </cell>
          <cell r="D78">
            <v>115</v>
          </cell>
        </row>
        <row r="79">
          <cell r="C79" t="str">
            <v>BUGUDA</v>
          </cell>
          <cell r="D79">
            <v>150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0"/>
  <sheetViews>
    <sheetView tabSelected="1" workbookViewId="0">
      <selection activeCell="W6" sqref="W6:W8"/>
    </sheetView>
  </sheetViews>
  <sheetFormatPr defaultRowHeight="15"/>
  <cols>
    <col min="1" max="1" width="3.7109375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6.42578125" customWidth="1"/>
    <col min="8" max="8" width="8" customWidth="1"/>
    <col min="9" max="9" width="6.140625" customWidth="1"/>
    <col min="10" max="10" width="8" customWidth="1"/>
    <col min="11" max="11" width="7.28515625" customWidth="1"/>
    <col min="12" max="12" width="8.85546875" customWidth="1"/>
  </cols>
  <sheetData>
    <row r="1" spans="1:24" s="1" customFormat="1" ht="69" customHeight="1">
      <c r="A1" s="21"/>
      <c r="B1" s="21"/>
      <c r="C1" s="21"/>
      <c r="D1" s="21"/>
      <c r="E1" s="21"/>
      <c r="F1" s="21"/>
      <c r="G1" s="21"/>
      <c r="H1" s="13" t="s">
        <v>53</v>
      </c>
      <c r="I1" s="13"/>
      <c r="J1" s="13"/>
      <c r="K1" s="13"/>
      <c r="L1" s="13"/>
    </row>
    <row r="2" spans="1:24" s="1" customFormat="1" ht="92.25" customHeight="1">
      <c r="A2" s="22" t="s">
        <v>54</v>
      </c>
      <c r="B2" s="22"/>
      <c r="C2" s="22"/>
      <c r="D2" s="22"/>
      <c r="E2" s="22"/>
      <c r="F2" s="22"/>
      <c r="G2" s="22"/>
      <c r="H2" s="13" t="s">
        <v>61</v>
      </c>
      <c r="I2" s="13"/>
      <c r="J2" s="13"/>
      <c r="K2" s="13"/>
      <c r="L2" s="13"/>
    </row>
    <row r="3" spans="1:24" s="5" customFormat="1" ht="30">
      <c r="A3" s="4" t="s">
        <v>43</v>
      </c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8" t="s">
        <v>60</v>
      </c>
      <c r="H3" s="9" t="s">
        <v>59</v>
      </c>
      <c r="I3" s="10" t="s">
        <v>49</v>
      </c>
      <c r="J3" s="10" t="s">
        <v>50</v>
      </c>
      <c r="K3" s="10" t="s">
        <v>51</v>
      </c>
      <c r="L3" s="10" t="s">
        <v>52</v>
      </c>
      <c r="S3" s="1"/>
      <c r="T3" s="1"/>
      <c r="X3" s="1"/>
    </row>
    <row r="4" spans="1:24">
      <c r="A4" s="30">
        <v>1</v>
      </c>
      <c r="B4" s="2" t="s">
        <v>0</v>
      </c>
      <c r="C4" s="2" t="s">
        <v>31</v>
      </c>
      <c r="D4" s="2" t="s">
        <v>1</v>
      </c>
      <c r="E4" s="3" t="s">
        <v>30</v>
      </c>
      <c r="F4" s="2" t="s">
        <v>20</v>
      </c>
      <c r="G4" s="2">
        <v>2</v>
      </c>
      <c r="H4" s="7">
        <f>VLOOKUP(F4,'[1]MYSORE POLYMER'!$C$4:$D$91,2,FALSE)</f>
        <v>105</v>
      </c>
      <c r="I4" s="7">
        <f>G4*2</f>
        <v>4</v>
      </c>
      <c r="J4" s="7">
        <f>G4*15</f>
        <v>30</v>
      </c>
      <c r="K4" s="7">
        <v>30</v>
      </c>
      <c r="L4" s="7">
        <f>G4*H4+I4+J4+K4</f>
        <v>274</v>
      </c>
      <c r="X4" s="5"/>
    </row>
    <row r="5" spans="1:24">
      <c r="A5" s="30">
        <v>2</v>
      </c>
      <c r="B5" s="2" t="s">
        <v>0</v>
      </c>
      <c r="C5" s="2" t="s">
        <v>32</v>
      </c>
      <c r="D5" s="2" t="s">
        <v>2</v>
      </c>
      <c r="E5" s="3" t="s">
        <v>30</v>
      </c>
      <c r="F5" s="2" t="s">
        <v>21</v>
      </c>
      <c r="G5" s="2">
        <v>1</v>
      </c>
      <c r="H5" s="7">
        <f>VLOOKUP(F5,'[1]MYSORE POLYMER'!$C$4:$D$91,2,FALSE)</f>
        <v>93</v>
      </c>
      <c r="I5" s="7">
        <f>G5*2</f>
        <v>2</v>
      </c>
      <c r="J5" s="7">
        <f>G5*15</f>
        <v>15</v>
      </c>
      <c r="K5" s="7">
        <v>30</v>
      </c>
      <c r="L5" s="7">
        <f>G5*H5+I5+J5+K5</f>
        <v>140</v>
      </c>
    </row>
    <row r="6" spans="1:24">
      <c r="A6" s="30">
        <v>3</v>
      </c>
      <c r="B6" s="2" t="s">
        <v>0</v>
      </c>
      <c r="C6" s="2" t="s">
        <v>33</v>
      </c>
      <c r="D6" s="2" t="s">
        <v>3</v>
      </c>
      <c r="E6" s="3" t="s">
        <v>30</v>
      </c>
      <c r="F6" s="2" t="s">
        <v>22</v>
      </c>
      <c r="G6" s="2">
        <v>1</v>
      </c>
      <c r="H6" s="7">
        <f>VLOOKUP(F6,'[1]MYSORE POLYMER'!$C$4:$D$91,2,FALSE)</f>
        <v>208</v>
      </c>
      <c r="I6" s="7">
        <f>G6*2</f>
        <v>2</v>
      </c>
      <c r="J6" s="7">
        <f>G6*15</f>
        <v>15</v>
      </c>
      <c r="K6" s="7">
        <v>30</v>
      </c>
      <c r="L6" s="7">
        <f>G6*H6+I6+J6+K6</f>
        <v>255</v>
      </c>
    </row>
    <row r="7" spans="1:24">
      <c r="A7" s="30">
        <v>4</v>
      </c>
      <c r="B7" s="2" t="s">
        <v>4</v>
      </c>
      <c r="C7" s="2" t="s">
        <v>34</v>
      </c>
      <c r="D7" s="2" t="s">
        <v>5</v>
      </c>
      <c r="E7" s="3" t="s">
        <v>30</v>
      </c>
      <c r="F7" s="2" t="s">
        <v>23</v>
      </c>
      <c r="G7" s="2">
        <v>2</v>
      </c>
      <c r="H7" s="7">
        <f>VLOOKUP(F7,'[1]MYSORE POLYMER'!$C$4:$D$91,2,FALSE)</f>
        <v>93</v>
      </c>
      <c r="I7" s="7">
        <f>G7*2</f>
        <v>4</v>
      </c>
      <c r="J7" s="7">
        <f>G7*15</f>
        <v>30</v>
      </c>
      <c r="K7" s="7">
        <v>30</v>
      </c>
      <c r="L7" s="7">
        <f>G7*H7+I7+J7+K7</f>
        <v>250</v>
      </c>
    </row>
    <row r="8" spans="1:24">
      <c r="A8" s="30">
        <v>5</v>
      </c>
      <c r="B8" s="2" t="s">
        <v>6</v>
      </c>
      <c r="C8" s="2" t="s">
        <v>35</v>
      </c>
      <c r="D8" s="2" t="s">
        <v>7</v>
      </c>
      <c r="E8" s="3" t="s">
        <v>30</v>
      </c>
      <c r="F8" s="2" t="s">
        <v>21</v>
      </c>
      <c r="G8" s="2">
        <v>1</v>
      </c>
      <c r="H8" s="7">
        <f>VLOOKUP(F8,'[1]MYSORE POLYMER'!$C$4:$D$91,2,FALSE)</f>
        <v>93</v>
      </c>
      <c r="I8" s="7">
        <f>G8*2</f>
        <v>2</v>
      </c>
      <c r="J8" s="7">
        <f>G8*15</f>
        <v>15</v>
      </c>
      <c r="K8" s="7">
        <v>30</v>
      </c>
      <c r="L8" s="7">
        <f>G8*H8+I8+J8+K8</f>
        <v>140</v>
      </c>
    </row>
    <row r="9" spans="1:24">
      <c r="A9" s="30">
        <v>6</v>
      </c>
      <c r="B9" s="2" t="s">
        <v>8</v>
      </c>
      <c r="C9" s="2" t="s">
        <v>36</v>
      </c>
      <c r="D9" s="2" t="s">
        <v>9</v>
      </c>
      <c r="E9" s="3" t="s">
        <v>30</v>
      </c>
      <c r="F9" s="2" t="s">
        <v>24</v>
      </c>
      <c r="G9" s="2">
        <v>3</v>
      </c>
      <c r="H9" s="7">
        <f>VLOOKUP(F9,'[1]MYSORE POLYMER'!$C$4:$D$91,2,FALSE)</f>
        <v>193</v>
      </c>
      <c r="I9" s="7">
        <f>G9*2</f>
        <v>6</v>
      </c>
      <c r="J9" s="7">
        <f>G9*15</f>
        <v>45</v>
      </c>
      <c r="K9" s="7">
        <v>30</v>
      </c>
      <c r="L9" s="7">
        <f>G9*H9+I9+J9+K9</f>
        <v>660</v>
      </c>
    </row>
    <row r="10" spans="1:24">
      <c r="A10" s="30">
        <v>7</v>
      </c>
      <c r="B10" s="2" t="s">
        <v>10</v>
      </c>
      <c r="C10" s="2" t="s">
        <v>37</v>
      </c>
      <c r="D10" s="2" t="s">
        <v>11</v>
      </c>
      <c r="E10" s="3" t="s">
        <v>30</v>
      </c>
      <c r="F10" s="2" t="s">
        <v>25</v>
      </c>
      <c r="G10" s="2">
        <v>1</v>
      </c>
      <c r="H10" s="7">
        <f>VLOOKUP(F10,'[1]MYSORE POLYMER'!$C$4:$D$91,2,FALSE)</f>
        <v>113</v>
      </c>
      <c r="I10" s="7">
        <f>G10*2</f>
        <v>2</v>
      </c>
      <c r="J10" s="7">
        <f>G10*15</f>
        <v>15</v>
      </c>
      <c r="K10" s="7">
        <v>30</v>
      </c>
      <c r="L10" s="7">
        <f>G10*H10+I10+J10+K10</f>
        <v>160</v>
      </c>
    </row>
    <row r="11" spans="1:24">
      <c r="A11" s="30">
        <v>8</v>
      </c>
      <c r="B11" s="2" t="s">
        <v>10</v>
      </c>
      <c r="C11" s="2" t="s">
        <v>38</v>
      </c>
      <c r="D11" s="2" t="s">
        <v>12</v>
      </c>
      <c r="E11" s="3" t="s">
        <v>30</v>
      </c>
      <c r="F11" s="2" t="s">
        <v>26</v>
      </c>
      <c r="G11" s="2">
        <v>2</v>
      </c>
      <c r="H11" s="7">
        <f>VLOOKUP(F11,'[1]MYSORE POLYMER'!$C$4:$D$91,2,FALSE)</f>
        <v>153</v>
      </c>
      <c r="I11" s="7">
        <f>G11*2</f>
        <v>4</v>
      </c>
      <c r="J11" s="7">
        <f>G11*15</f>
        <v>30</v>
      </c>
      <c r="K11" s="7">
        <v>30</v>
      </c>
      <c r="L11" s="7">
        <f>G11*H11+I11+J11+K11</f>
        <v>370</v>
      </c>
    </row>
    <row r="12" spans="1:24">
      <c r="A12" s="30">
        <v>9</v>
      </c>
      <c r="B12" s="2" t="s">
        <v>10</v>
      </c>
      <c r="C12" s="2" t="s">
        <v>39</v>
      </c>
      <c r="D12" s="2" t="s">
        <v>13</v>
      </c>
      <c r="E12" s="3" t="s">
        <v>30</v>
      </c>
      <c r="F12" s="3" t="s">
        <v>27</v>
      </c>
      <c r="G12" s="2">
        <v>1</v>
      </c>
      <c r="H12" s="7">
        <f>VLOOKUP(F12,'[1]MYSORE POLYMER'!$C$4:$D$91,2,FALSE)</f>
        <v>150</v>
      </c>
      <c r="I12" s="7">
        <f>G12*2</f>
        <v>2</v>
      </c>
      <c r="J12" s="7">
        <f>G12*15</f>
        <v>15</v>
      </c>
      <c r="K12" s="7">
        <v>30</v>
      </c>
      <c r="L12" s="7">
        <f>G12*H12+I12+J12+K12</f>
        <v>197</v>
      </c>
    </row>
    <row r="13" spans="1:24">
      <c r="A13" s="30">
        <v>10</v>
      </c>
      <c r="B13" s="2" t="s">
        <v>14</v>
      </c>
      <c r="C13" s="2" t="s">
        <v>40</v>
      </c>
      <c r="D13" s="2" t="s">
        <v>15</v>
      </c>
      <c r="E13" s="3" t="s">
        <v>30</v>
      </c>
      <c r="F13" s="2" t="s">
        <v>28</v>
      </c>
      <c r="G13" s="2">
        <v>1</v>
      </c>
      <c r="H13" s="7">
        <f>VLOOKUP(F13,'[1]MYSORE POLYMER'!$C$4:$D$91,2,FALSE)</f>
        <v>93</v>
      </c>
      <c r="I13" s="7">
        <f>G13*2</f>
        <v>2</v>
      </c>
      <c r="J13" s="7">
        <f>G13*15</f>
        <v>15</v>
      </c>
      <c r="K13" s="7">
        <v>30</v>
      </c>
      <c r="L13" s="7">
        <f>G13*H13+I13+J13+K13</f>
        <v>140</v>
      </c>
    </row>
    <row r="14" spans="1:24">
      <c r="A14" s="30">
        <v>11</v>
      </c>
      <c r="B14" s="2" t="s">
        <v>16</v>
      </c>
      <c r="C14" s="2" t="s">
        <v>41</v>
      </c>
      <c r="D14" s="2" t="s">
        <v>17</v>
      </c>
      <c r="E14" s="3" t="s">
        <v>30</v>
      </c>
      <c r="F14" s="2" t="s">
        <v>24</v>
      </c>
      <c r="G14" s="2">
        <v>1</v>
      </c>
      <c r="H14" s="7">
        <f>VLOOKUP(F14,'[1]MYSORE POLYMER'!$C$4:$D$91,2,FALSE)</f>
        <v>193</v>
      </c>
      <c r="I14" s="7">
        <f>G14*2</f>
        <v>2</v>
      </c>
      <c r="J14" s="7">
        <f>G14*15</f>
        <v>15</v>
      </c>
      <c r="K14" s="7">
        <v>30</v>
      </c>
      <c r="L14" s="7">
        <f>G14*H14+I14+J14+K14</f>
        <v>240</v>
      </c>
    </row>
    <row r="15" spans="1:24">
      <c r="A15" s="30">
        <v>12</v>
      </c>
      <c r="B15" s="2" t="s">
        <v>18</v>
      </c>
      <c r="C15" s="2" t="s">
        <v>42</v>
      </c>
      <c r="D15" s="2" t="s">
        <v>19</v>
      </c>
      <c r="E15" s="3" t="s">
        <v>30</v>
      </c>
      <c r="F15" s="2" t="s">
        <v>29</v>
      </c>
      <c r="G15" s="2">
        <v>1</v>
      </c>
      <c r="H15" s="7">
        <f>VLOOKUP(F15,'[1]MYSORE POLYMER'!$C$4:$D$91,2,FALSE)</f>
        <v>153</v>
      </c>
      <c r="I15" s="7">
        <f>G15*2</f>
        <v>2</v>
      </c>
      <c r="J15" s="7">
        <f>G15*15</f>
        <v>15</v>
      </c>
      <c r="K15" s="7">
        <v>30</v>
      </c>
      <c r="L15" s="7">
        <f>G15*H15+I15+J15+K15</f>
        <v>200</v>
      </c>
    </row>
    <row r="16" spans="1:24" s="6" customFormat="1">
      <c r="A16" s="23" t="s">
        <v>58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11">
        <f>SUM(L4:L15)</f>
        <v>3026</v>
      </c>
    </row>
    <row r="17" spans="1:12" s="6" customFormat="1">
      <c r="A17" s="15"/>
      <c r="B17" s="16"/>
      <c r="C17" s="16"/>
      <c r="D17" s="16"/>
      <c r="E17" s="16"/>
      <c r="F17" s="17"/>
      <c r="G17" s="12">
        <f>SUM(G4:G15)</f>
        <v>17</v>
      </c>
      <c r="H17" s="18"/>
      <c r="I17" s="19"/>
      <c r="J17" s="19"/>
      <c r="K17" s="19"/>
      <c r="L17" s="20"/>
    </row>
    <row r="18" spans="1:12" s="1" customFormat="1" ht="15" customHeight="1">
      <c r="A18" s="24" t="s">
        <v>55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</row>
    <row r="19" spans="1:12" s="1" customFormat="1" ht="15" customHeight="1">
      <c r="A19" s="27" t="s">
        <v>57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</row>
    <row r="20" spans="1:12" s="1" customFormat="1" ht="30" customHeight="1">
      <c r="A20" s="14" t="s">
        <v>56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</sheetData>
  <sortState ref="B4:L15">
    <sortCondition ref="B4:B15"/>
    <sortCondition ref="C4:C15"/>
  </sortState>
  <mergeCells count="10">
    <mergeCell ref="A1:G1"/>
    <mergeCell ref="H1:L1"/>
    <mergeCell ref="A2:G2"/>
    <mergeCell ref="H2:L2"/>
    <mergeCell ref="A16:K16"/>
    <mergeCell ref="A18:L18"/>
    <mergeCell ref="A19:L19"/>
    <mergeCell ref="A20:L20"/>
    <mergeCell ref="A17:F17"/>
    <mergeCell ref="H17:L17"/>
  </mergeCells>
  <pageMargins left="0.31" right="0.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2025-06-07T07:37:50Z</cp:lastPrinted>
  <dcterms:created xsi:type="dcterms:W3CDTF">2025-06-06T11:39:58Z</dcterms:created>
  <dcterms:modified xsi:type="dcterms:W3CDTF">2025-06-07T07:37:54Z</dcterms:modified>
</cp:coreProperties>
</file>