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5" i="1"/>
  <c r="H16" i="1"/>
  <c r="G16" i="1"/>
  <c r="I5" i="1"/>
  <c r="I6" i="1"/>
  <c r="I7" i="1"/>
  <c r="I8" i="1"/>
  <c r="I9" i="1"/>
  <c r="I10" i="1"/>
  <c r="I11" i="1"/>
  <c r="K11" i="1" s="1"/>
  <c r="I12" i="1"/>
  <c r="I4" i="1"/>
  <c r="K4" i="1" s="1"/>
  <c r="K13" i="1" s="1"/>
  <c r="K5" i="1"/>
  <c r="K6" i="1"/>
  <c r="K9" i="1"/>
  <c r="K10" i="1"/>
  <c r="K12" i="1"/>
  <c r="K7" i="1"/>
  <c r="K8" i="1"/>
</calcChain>
</file>

<file path=xl/sharedStrings.xml><?xml version="1.0" encoding="utf-8"?>
<sst xmlns="http://schemas.openxmlformats.org/spreadsheetml/2006/main" count="62" uniqueCount="49">
  <si>
    <t>INVOICE
PRAGATI LOGISTICS,SAMANTA SAHI KHUNTIA LANE,8984191006
GST No:21AGHPB9356M1Z9</t>
  </si>
  <si>
    <t>13/6/2024</t>
  </si>
  <si>
    <t>2425</t>
  </si>
  <si>
    <t>14/6/2024</t>
  </si>
  <si>
    <t>37</t>
  </si>
  <si>
    <t>20/6/2024</t>
  </si>
  <si>
    <t>18/6/2024</t>
  </si>
  <si>
    <t>425</t>
  </si>
  <si>
    <t>26/6/2024</t>
  </si>
  <si>
    <t>0049</t>
  </si>
  <si>
    <t>30/6/2024</t>
  </si>
  <si>
    <t>73</t>
  </si>
  <si>
    <t>25/6/2024</t>
  </si>
  <si>
    <t>62</t>
  </si>
  <si>
    <t>Thanking you for your business.
PRAGATI LOGISTICS</t>
  </si>
  <si>
    <t>PHAMPUNI JEYPORE</t>
  </si>
  <si>
    <t>LAIKERA</t>
  </si>
  <si>
    <t>NANDAPUR</t>
  </si>
  <si>
    <t>JHARSUGUDA</t>
  </si>
  <si>
    <t>BORIGUMMA</t>
  </si>
  <si>
    <t>PL/JA/05662</t>
  </si>
  <si>
    <t>PL/JA/05764</t>
  </si>
  <si>
    <t>PL/JA/06271</t>
  </si>
  <si>
    <t>PL/JA/06298</t>
  </si>
  <si>
    <t>PL/JA/06594</t>
  </si>
  <si>
    <t>PL/JA/06974</t>
  </si>
  <si>
    <t>PL/JA/07639</t>
  </si>
  <si>
    <t>SL</t>
  </si>
  <si>
    <t>DATE</t>
  </si>
  <si>
    <t>LR NO</t>
  </si>
  <si>
    <t>INV NO</t>
  </si>
  <si>
    <t>FROM</t>
  </si>
  <si>
    <t>CTC</t>
  </si>
  <si>
    <t>CASE</t>
  </si>
  <si>
    <t>WEIGHT</t>
  </si>
  <si>
    <t>RATE</t>
  </si>
  <si>
    <t>KANTAMALA</t>
  </si>
  <si>
    <t>AMOUNT</t>
  </si>
  <si>
    <t xml:space="preserve">NEXUS BIO SCIENCE PRIVATE LIMITED
Address:plot no-123 gopinathpur ps-dhauli khurda,8249016829
GST No:21AAFCN8969F1Z8
</t>
  </si>
  <si>
    <t>29/5/2024</t>
  </si>
  <si>
    <t>19</t>
  </si>
  <si>
    <t>24/5/2024</t>
  </si>
  <si>
    <t>PL/JA/04531</t>
  </si>
  <si>
    <t>PL/JA/04137</t>
  </si>
  <si>
    <t>DESTINATION</t>
  </si>
  <si>
    <t>LR CH.</t>
  </si>
  <si>
    <t>Kindly, verify &amp; confirm within 7 days, else GST will be filed by 20th JULY, 2024. 
GST to be paid by Consignor under Reverse Charge Mechanism(RCM) as per GST.</t>
  </si>
  <si>
    <t>(RUPEES FIVE THOUSAND THREE HUNDRED FOURTEEN ONLY)</t>
  </si>
  <si>
    <t>Bill Date: 30/06/2024
Bill NO : 11915
Total Amount: 5314.00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</si>
</sst>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6</xdr:col>
      <xdr:colOff>142875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66675"/>
          <a:ext cx="37719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2">
          <cell r="C2" t="str">
            <v>DESTINATION</v>
          </cell>
          <cell r="D2" t="str">
            <v>PRV. RATE/ KG.</v>
          </cell>
          <cell r="E2" t="str">
            <v>NEW RATE/ KG.</v>
          </cell>
        </row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9" style="1" bestFit="1" customWidth="1"/>
    <col min="7" max="7" width="5.42578125" style="1" bestFit="1" customWidth="1"/>
    <col min="8" max="8" width="8.28515625" style="2" bestFit="1" customWidth="1"/>
    <col min="9" max="9" width="6.42578125" style="2" customWidth="1"/>
    <col min="10" max="10" width="6.42578125" style="2" bestFit="1" customWidth="1"/>
    <col min="11" max="11" width="9.28515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</row>
    <row r="2" spans="1:11" ht="61.5" customHeight="1">
      <c r="A2" s="23" t="s">
        <v>38</v>
      </c>
      <c r="B2" s="24"/>
      <c r="C2" s="24"/>
      <c r="D2" s="24"/>
      <c r="E2" s="24"/>
      <c r="F2" s="24"/>
      <c r="G2" s="25"/>
      <c r="H2" s="19" t="s">
        <v>48</v>
      </c>
      <c r="I2" s="19"/>
      <c r="J2" s="19"/>
      <c r="K2" s="19"/>
    </row>
    <row r="3" spans="1:11" s="9" customFormat="1" ht="15.75" customHeigh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44</v>
      </c>
      <c r="G3" s="5" t="s">
        <v>33</v>
      </c>
      <c r="H3" s="8" t="s">
        <v>34</v>
      </c>
      <c r="I3" s="8" t="s">
        <v>35</v>
      </c>
      <c r="J3" s="8" t="s">
        <v>45</v>
      </c>
      <c r="K3" s="8" t="s">
        <v>37</v>
      </c>
    </row>
    <row r="4" spans="1:11" s="9" customFormat="1" ht="15.75" customHeight="1">
      <c r="A4" s="20">
        <v>1</v>
      </c>
      <c r="B4" s="4" t="s">
        <v>41</v>
      </c>
      <c r="C4" s="4" t="s">
        <v>43</v>
      </c>
      <c r="D4" s="4" t="s">
        <v>40</v>
      </c>
      <c r="E4" s="4" t="s">
        <v>32</v>
      </c>
      <c r="F4" s="4" t="s">
        <v>15</v>
      </c>
      <c r="G4" s="4">
        <v>4</v>
      </c>
      <c r="H4" s="4">
        <v>40</v>
      </c>
      <c r="I4" s="7">
        <f>VLOOKUP(F4,'[1]BIOSTARDT INDIA'!$C$2:$E$300,3,FALSE)</f>
        <v>4.88</v>
      </c>
      <c r="J4" s="7">
        <v>20</v>
      </c>
      <c r="K4" s="7">
        <f>50*I4+20</f>
        <v>264</v>
      </c>
    </row>
    <row r="5" spans="1:11" s="9" customFormat="1" ht="15.75" customHeight="1">
      <c r="A5" s="20">
        <f>A4+1</f>
        <v>2</v>
      </c>
      <c r="B5" s="4" t="s">
        <v>39</v>
      </c>
      <c r="C5" s="4" t="s">
        <v>42</v>
      </c>
      <c r="D5" s="4" t="s">
        <v>7</v>
      </c>
      <c r="E5" s="4" t="s">
        <v>32</v>
      </c>
      <c r="F5" s="4" t="s">
        <v>18</v>
      </c>
      <c r="G5" s="4">
        <v>9</v>
      </c>
      <c r="H5" s="4">
        <v>36</v>
      </c>
      <c r="I5" s="7">
        <f>VLOOKUP(F5,'[1]BIOSTARDT INDIA'!$C$2:$E$300,3,FALSE)</f>
        <v>4.88</v>
      </c>
      <c r="J5" s="7">
        <v>20</v>
      </c>
      <c r="K5" s="7">
        <f>50*I5+20</f>
        <v>264</v>
      </c>
    </row>
    <row r="6" spans="1:11">
      <c r="A6" s="20">
        <f t="shared" ref="A6:A12" si="0">A5+1</f>
        <v>3</v>
      </c>
      <c r="B6" s="4" t="s">
        <v>1</v>
      </c>
      <c r="C6" s="4" t="s">
        <v>20</v>
      </c>
      <c r="D6" s="4" t="s">
        <v>2</v>
      </c>
      <c r="E6" s="10" t="s">
        <v>32</v>
      </c>
      <c r="F6" s="4" t="s">
        <v>15</v>
      </c>
      <c r="G6" s="4">
        <v>3</v>
      </c>
      <c r="H6" s="11">
        <v>13</v>
      </c>
      <c r="I6" s="7">
        <f>VLOOKUP(F6,'[1]BIOSTARDT INDIA'!$C$2:$E$300,3,FALSE)</f>
        <v>4.88</v>
      </c>
      <c r="J6" s="7">
        <v>20</v>
      </c>
      <c r="K6" s="7">
        <f>50*I6+J6</f>
        <v>264</v>
      </c>
    </row>
    <row r="7" spans="1:11">
      <c r="A7" s="20">
        <f t="shared" si="0"/>
        <v>4</v>
      </c>
      <c r="B7" s="4" t="s">
        <v>3</v>
      </c>
      <c r="C7" s="4" t="s">
        <v>21</v>
      </c>
      <c r="D7" s="4" t="s">
        <v>4</v>
      </c>
      <c r="E7" s="10" t="s">
        <v>32</v>
      </c>
      <c r="F7" s="4" t="s">
        <v>16</v>
      </c>
      <c r="G7" s="4">
        <v>20</v>
      </c>
      <c r="H7" s="11">
        <v>500</v>
      </c>
      <c r="I7" s="7">
        <f>VLOOKUP(F7,'[1]BIOSTARDT INDIA'!$C$2:$E$300,3,FALSE)</f>
        <v>4.88</v>
      </c>
      <c r="J7" s="7">
        <v>20</v>
      </c>
      <c r="K7" s="7">
        <f>H7*I7+J7</f>
        <v>2460</v>
      </c>
    </row>
    <row r="8" spans="1:11">
      <c r="A8" s="20">
        <f t="shared" si="0"/>
        <v>5</v>
      </c>
      <c r="B8" s="4" t="s">
        <v>6</v>
      </c>
      <c r="C8" s="4" t="s">
        <v>23</v>
      </c>
      <c r="D8" s="4" t="s">
        <v>7</v>
      </c>
      <c r="E8" s="10" t="s">
        <v>32</v>
      </c>
      <c r="F8" s="4" t="s">
        <v>18</v>
      </c>
      <c r="G8" s="4">
        <v>15</v>
      </c>
      <c r="H8" s="11">
        <v>107</v>
      </c>
      <c r="I8" s="7">
        <f>VLOOKUP(F8,'[1]BIOSTARDT INDIA'!$C$2:$E$300,3,FALSE)</f>
        <v>4.88</v>
      </c>
      <c r="J8" s="7">
        <v>20</v>
      </c>
      <c r="K8" s="7">
        <f>H8*I8+J8</f>
        <v>542.16</v>
      </c>
    </row>
    <row r="9" spans="1:11">
      <c r="A9" s="20">
        <f t="shared" si="0"/>
        <v>6</v>
      </c>
      <c r="B9" s="4" t="s">
        <v>5</v>
      </c>
      <c r="C9" s="4" t="s">
        <v>22</v>
      </c>
      <c r="D9" s="4" t="s">
        <v>2</v>
      </c>
      <c r="E9" s="10" t="s">
        <v>32</v>
      </c>
      <c r="F9" s="4" t="s">
        <v>17</v>
      </c>
      <c r="G9" s="4">
        <v>19</v>
      </c>
      <c r="H9" s="11">
        <v>115</v>
      </c>
      <c r="I9" s="7">
        <f>VLOOKUP(F9,'[1]BIOSTARDT INDIA'!$C$2:$E$300,3,FALSE)</f>
        <v>4.88</v>
      </c>
      <c r="J9" s="7">
        <v>20</v>
      </c>
      <c r="K9" s="7">
        <f>H9*I9+J9</f>
        <v>581.19999999999993</v>
      </c>
    </row>
    <row r="10" spans="1:11">
      <c r="A10" s="20">
        <f t="shared" si="0"/>
        <v>7</v>
      </c>
      <c r="B10" s="4" t="s">
        <v>12</v>
      </c>
      <c r="C10" s="4" t="s">
        <v>26</v>
      </c>
      <c r="D10" s="4" t="s">
        <v>13</v>
      </c>
      <c r="E10" s="10" t="s">
        <v>32</v>
      </c>
      <c r="F10" s="10" t="s">
        <v>36</v>
      </c>
      <c r="G10" s="4">
        <v>16</v>
      </c>
      <c r="H10" s="11">
        <v>80</v>
      </c>
      <c r="I10" s="7">
        <f>VLOOKUP(F10,'[1]BIOSTARDT INDIA'!$C$2:$E$300,3,FALSE)</f>
        <v>4.88</v>
      </c>
      <c r="J10" s="7">
        <v>20</v>
      </c>
      <c r="K10" s="7">
        <f>H10*I10+J10</f>
        <v>410.4</v>
      </c>
    </row>
    <row r="11" spans="1:11">
      <c r="A11" s="20">
        <f t="shared" si="0"/>
        <v>8</v>
      </c>
      <c r="B11" s="4" t="s">
        <v>8</v>
      </c>
      <c r="C11" s="4" t="s">
        <v>24</v>
      </c>
      <c r="D11" s="4" t="s">
        <v>9</v>
      </c>
      <c r="E11" s="10" t="s">
        <v>32</v>
      </c>
      <c r="F11" s="4" t="s">
        <v>19</v>
      </c>
      <c r="G11" s="4">
        <v>4</v>
      </c>
      <c r="H11" s="11">
        <v>20</v>
      </c>
      <c r="I11" s="7">
        <f>VLOOKUP(F11,'[1]BIOSTARDT INDIA'!$C$2:$E$300,3,FALSE)</f>
        <v>4.88</v>
      </c>
      <c r="J11" s="7">
        <v>20</v>
      </c>
      <c r="K11" s="7">
        <f>50*I11+J11</f>
        <v>264</v>
      </c>
    </row>
    <row r="12" spans="1:11">
      <c r="A12" s="20">
        <f t="shared" si="0"/>
        <v>9</v>
      </c>
      <c r="B12" s="4" t="s">
        <v>10</v>
      </c>
      <c r="C12" s="4" t="s">
        <v>25</v>
      </c>
      <c r="D12" s="4" t="s">
        <v>11</v>
      </c>
      <c r="E12" s="10" t="s">
        <v>32</v>
      </c>
      <c r="F12" s="4" t="s">
        <v>15</v>
      </c>
      <c r="G12" s="4">
        <v>5</v>
      </c>
      <c r="H12" s="11">
        <v>50</v>
      </c>
      <c r="I12" s="7">
        <f>VLOOKUP(F12,'[1]BIOSTARDT INDIA'!$C$2:$E$300,3,FALSE)</f>
        <v>4.88</v>
      </c>
      <c r="J12" s="7">
        <v>20</v>
      </c>
      <c r="K12" s="7">
        <f>H12*I12+J12</f>
        <v>264</v>
      </c>
    </row>
    <row r="13" spans="1:11" s="3" customFormat="1">
      <c r="A13" s="14" t="s">
        <v>47</v>
      </c>
      <c r="B13" s="15"/>
      <c r="C13" s="15"/>
      <c r="D13" s="15"/>
      <c r="E13" s="15"/>
      <c r="F13" s="15"/>
      <c r="G13" s="15"/>
      <c r="H13" s="16"/>
      <c r="I13" s="16"/>
      <c r="J13" s="17"/>
      <c r="K13" s="6">
        <f>ROUND(SUM(K4:K12),0)</f>
        <v>5314</v>
      </c>
    </row>
    <row r="14" spans="1:11" s="3" customFormat="1" ht="30" customHeight="1">
      <c r="A14" s="12" t="s">
        <v>46</v>
      </c>
      <c r="B14" s="12"/>
      <c r="C14" s="12"/>
      <c r="D14" s="12"/>
      <c r="E14" s="12"/>
      <c r="F14" s="12"/>
      <c r="G14" s="12"/>
      <c r="H14" s="13"/>
      <c r="I14" s="13"/>
      <c r="J14" s="13"/>
      <c r="K14" s="13"/>
    </row>
    <row r="15" spans="1:11" s="3" customFormat="1" ht="30" customHeight="1">
      <c r="A15" s="12" t="s">
        <v>14</v>
      </c>
      <c r="B15" s="12"/>
      <c r="C15" s="12"/>
      <c r="D15" s="12"/>
      <c r="E15" s="12"/>
      <c r="F15" s="12"/>
      <c r="G15" s="12"/>
      <c r="H15" s="13"/>
      <c r="I15" s="13"/>
      <c r="J15" s="13"/>
      <c r="K15" s="13"/>
    </row>
    <row r="16" spans="1:11">
      <c r="G16" s="21">
        <f>SUM(G4:G12)</f>
        <v>95</v>
      </c>
      <c r="H16" s="22">
        <f>SUM(H4:H12)</f>
        <v>961</v>
      </c>
    </row>
  </sheetData>
  <sortState ref="B4:K12">
    <sortCondition ref="B4:B12"/>
    <sortCondition ref="C4:C12"/>
  </sortState>
  <mergeCells count="7">
    <mergeCell ref="A14:K14"/>
    <mergeCell ref="A15:K15"/>
    <mergeCell ref="A13:J13"/>
    <mergeCell ref="A1:G1"/>
    <mergeCell ref="H1:K1"/>
    <mergeCell ref="A2:G2"/>
    <mergeCell ref="H2:K2"/>
  </mergeCells>
  <conditionalFormatting sqref="C1:C1048576">
    <cfRule type="duplicateValues" dxfId="0" priority="1"/>
  </conditionalFormatting>
  <pageMargins left="0.38" right="0.2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2024-07-20T10:47:35Z</cp:lastPrinted>
  <dcterms:created xsi:type="dcterms:W3CDTF">2024-07-20T08:01:34Z</dcterms:created>
  <dcterms:modified xsi:type="dcterms:W3CDTF">2024-07-20T10:47:35Z</dcterms:modified>
</cp:coreProperties>
</file>