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9440" windowHeight="11160"/>
  </bookViews>
  <sheets>
    <sheet name="Invoice" sheetId="1" r:id="rId1"/>
  </sheets>
  <externalReferences>
    <externalReference r:id="rId2"/>
    <externalReference r:id="rId3"/>
  </externalReferences>
  <calcPr calcId="144525"/>
</workbook>
</file>

<file path=xl/calcChain.xml><?xml version="1.0" encoding="utf-8"?>
<calcChain xmlns="http://schemas.openxmlformats.org/spreadsheetml/2006/main">
  <c r="H14" i="1" l="1"/>
  <c r="A6" i="1"/>
  <c r="A7" i="1" s="1"/>
  <c r="A8" i="1" s="1"/>
  <c r="A9" i="1" s="1"/>
  <c r="A10" i="1" s="1"/>
  <c r="A5" i="1"/>
  <c r="I10" i="1" l="1"/>
  <c r="I9" i="1"/>
  <c r="I8" i="1" l="1"/>
  <c r="M8" i="1" l="1"/>
  <c r="J10" i="1"/>
  <c r="M10" i="1" s="1"/>
  <c r="J9" i="1"/>
  <c r="M9" i="1" s="1"/>
  <c r="J8" i="1"/>
  <c r="J7" i="1"/>
  <c r="M7" i="1" s="1"/>
  <c r="J6" i="1"/>
  <c r="M6" i="1" s="1"/>
  <c r="J5" i="1"/>
  <c r="M5" i="1" s="1"/>
  <c r="J4" i="1" l="1"/>
  <c r="M4" i="1" s="1"/>
  <c r="M11" i="1" s="1"/>
  <c r="G14" i="1" l="1"/>
</calcChain>
</file>

<file path=xl/sharedStrings.xml><?xml version="1.0" encoding="utf-8"?>
<sst xmlns="http://schemas.openxmlformats.org/spreadsheetml/2006/main" count="54" uniqueCount="46">
  <si>
    <t>INVOICE
PRAGATI LOGISTICS,SAMANTA SAHI KHUNTIA LANE,8984191006
GST No:21AGHPB9356M1Z9</t>
  </si>
  <si>
    <t>01/2/2024</t>
  </si>
  <si>
    <t>38104</t>
  </si>
  <si>
    <t>07/2/2024</t>
  </si>
  <si>
    <t>1216038409/1216038410</t>
  </si>
  <si>
    <t>08/2/2024</t>
  </si>
  <si>
    <t>1216038596/1216038595</t>
  </si>
  <si>
    <t>10/2/2024</t>
  </si>
  <si>
    <t>38899</t>
  </si>
  <si>
    <t>16/2/2024</t>
  </si>
  <si>
    <t>9267</t>
  </si>
  <si>
    <t>23/2/2024</t>
  </si>
  <si>
    <t>40281</t>
  </si>
  <si>
    <t>24/2/2024</t>
  </si>
  <si>
    <t>432/433</t>
  </si>
  <si>
    <t>Thanking you for your business.
PRAGATI LOGISTICS</t>
  </si>
  <si>
    <t>Kindly, verify &amp; confirm within 7 days, else GST will be filed by 20th MARCH, 2024. 
GST to be paid by Consignor under Reverse Charge Mechanism(RCM) as per GST.</t>
  </si>
  <si>
    <t>BONAIGARH</t>
  </si>
  <si>
    <t>TANGARJODA RAIRANGAPUR</t>
  </si>
  <si>
    <t>LITIGUDA DHARMAGARH</t>
  </si>
  <si>
    <t>KANTABANJI</t>
  </si>
  <si>
    <t>G UDAYAGIRI</t>
  </si>
  <si>
    <t>SL</t>
  </si>
  <si>
    <t>DATE</t>
  </si>
  <si>
    <t>LR NO</t>
  </si>
  <si>
    <t>INV NO</t>
  </si>
  <si>
    <t>FROM</t>
  </si>
  <si>
    <t>DESTINATION</t>
  </si>
  <si>
    <t>CASE</t>
  </si>
  <si>
    <t>WEIGHT</t>
  </si>
  <si>
    <t>RATE</t>
  </si>
  <si>
    <t>HML</t>
  </si>
  <si>
    <t>LR CH</t>
  </si>
  <si>
    <t>PL/BH/14215</t>
  </si>
  <si>
    <t>PL/BH/13896</t>
  </si>
  <si>
    <t>PL/BH/14231</t>
  </si>
  <si>
    <t>PL/BH/14322</t>
  </si>
  <si>
    <t>PL/BH/14572</t>
  </si>
  <si>
    <t>PL/BH/14888</t>
  </si>
  <si>
    <t>PL/BH/14959</t>
  </si>
  <si>
    <t>BBSR</t>
  </si>
  <si>
    <t>AMT.</t>
  </si>
  <si>
    <t>DD.CH.</t>
  </si>
  <si>
    <t xml:space="preserve">Bill Date: 29/02/2024
Bill NO : 40120
Total Amount: 23007.00
</t>
  </si>
  <si>
    <t>(RUPEES TWENTY THREE THOUSAND SEVEN ONLY)</t>
  </si>
  <si>
    <t>TO,
M/S DIBYAJYOTI CONSTRICTION SERVICE 
C/O : M/S NU VISTA LIMITED
Address: GRAND FLOOR, PLOT NO-A/10, HOUSING BOARD COLONY, 
BARAMUNDA, BHUBANESWAR, KHURDA, ODISHA-751003
GST No: 21ADYPP5392D1Z7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</si>
</sst>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2" fontId="1" fillId="0" borderId="1" xfId="0" applyNumberFormat="1" applyFont="1" applyBorder="1" applyAlignment="1">
      <alignment horizontal="right" wrapText="1"/>
    </xf>
    <xf numFmtId="0" fontId="1" fillId="0" borderId="0" xfId="0" applyNumberFormat="1" applyFont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6</xdr:col>
      <xdr:colOff>276226</xdr:colOff>
      <xdr:row>0</xdr:row>
      <xdr:rowOff>904875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4105276" cy="895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3-24/BILL/DECEMBER,%202023%20PL/NUVOCO%20VISTAS%20CORP%20LTD%20DE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3-24/BILL/NOVEMBER,%202023%20PL/NU%20VISTA%20LT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DHARMAGARH</v>
          </cell>
          <cell r="G4">
            <v>5</v>
          </cell>
          <cell r="H4">
            <v>100</v>
          </cell>
          <cell r="I4">
            <v>4</v>
          </cell>
        </row>
        <row r="5">
          <cell r="F5" t="str">
            <v>KANTABANJI</v>
          </cell>
          <cell r="G5">
            <v>10</v>
          </cell>
          <cell r="H5">
            <v>110</v>
          </cell>
          <cell r="I5">
            <v>3.5</v>
          </cell>
        </row>
        <row r="6">
          <cell r="F6" t="str">
            <v>RAISUAN</v>
          </cell>
          <cell r="G6">
            <v>19</v>
          </cell>
          <cell r="H6">
            <v>204</v>
          </cell>
          <cell r="I6">
            <v>3.5</v>
          </cell>
        </row>
        <row r="7">
          <cell r="F7" t="str">
            <v>RAIRANGPUR</v>
          </cell>
          <cell r="G7">
            <v>17</v>
          </cell>
          <cell r="H7">
            <v>204</v>
          </cell>
          <cell r="I7">
            <v>3.5</v>
          </cell>
        </row>
        <row r="8">
          <cell r="F8" t="str">
            <v>KURSUD KANTABANJI</v>
          </cell>
          <cell r="G8">
            <v>11</v>
          </cell>
          <cell r="H8">
            <v>120</v>
          </cell>
          <cell r="I8">
            <v>4</v>
          </cell>
        </row>
        <row r="9">
          <cell r="F9" t="str">
            <v>RAYAGADA</v>
          </cell>
          <cell r="G9">
            <v>12</v>
          </cell>
          <cell r="H9">
            <v>120</v>
          </cell>
          <cell r="I9">
            <v>4</v>
          </cell>
        </row>
        <row r="10">
          <cell r="F10" t="str">
            <v>DHARMAGARH</v>
          </cell>
          <cell r="G10">
            <v>10</v>
          </cell>
          <cell r="H10">
            <v>100</v>
          </cell>
          <cell r="I10">
            <v>4</v>
          </cell>
        </row>
        <row r="11">
          <cell r="F11" t="str">
            <v>PATNAGARH</v>
          </cell>
          <cell r="G11">
            <v>15</v>
          </cell>
          <cell r="H11">
            <v>156</v>
          </cell>
          <cell r="I11">
            <v>4</v>
          </cell>
        </row>
        <row r="12">
          <cell r="F12" t="str">
            <v>BANGRIPOSI</v>
          </cell>
          <cell r="G12">
            <v>17</v>
          </cell>
          <cell r="H12">
            <v>204</v>
          </cell>
          <cell r="I12">
            <v>3.5</v>
          </cell>
        </row>
        <row r="13">
          <cell r="F13" t="str">
            <v>RAIRANGPUR</v>
          </cell>
          <cell r="G13">
            <v>21</v>
          </cell>
          <cell r="H13">
            <v>210</v>
          </cell>
          <cell r="I13">
            <v>3.5</v>
          </cell>
        </row>
        <row r="14">
          <cell r="F14" t="str">
            <v>JAMADASAHI JASHIPUR</v>
          </cell>
          <cell r="G14">
            <v>15</v>
          </cell>
          <cell r="H14">
            <v>160</v>
          </cell>
          <cell r="I14">
            <v>3.5</v>
          </cell>
        </row>
        <row r="15">
          <cell r="F15" t="str">
            <v>BURDA</v>
          </cell>
          <cell r="G15">
            <v>12</v>
          </cell>
          <cell r="H15">
            <v>124</v>
          </cell>
          <cell r="I15">
            <v>4</v>
          </cell>
        </row>
        <row r="16">
          <cell r="F16" t="str">
            <v>HARICHANDANPUR</v>
          </cell>
          <cell r="G16">
            <v>21</v>
          </cell>
          <cell r="H16">
            <v>400</v>
          </cell>
          <cell r="I16">
            <v>3</v>
          </cell>
        </row>
        <row r="17">
          <cell r="F17" t="str">
            <v>MAHIMUNDA BOLANGIR</v>
          </cell>
          <cell r="G17">
            <v>12</v>
          </cell>
          <cell r="H17">
            <v>120</v>
          </cell>
          <cell r="I17">
            <v>4</v>
          </cell>
        </row>
        <row r="18">
          <cell r="F18" t="str">
            <v>KANDH BANDO PADA BHAWANIPATNA</v>
          </cell>
          <cell r="G18">
            <v>1</v>
          </cell>
          <cell r="H18">
            <v>200</v>
          </cell>
          <cell r="I18">
            <v>3.5</v>
          </cell>
        </row>
        <row r="19">
          <cell r="F19" t="str">
            <v>LENJHA BOLANGIR</v>
          </cell>
          <cell r="G19">
            <v>11</v>
          </cell>
          <cell r="H19">
            <v>124</v>
          </cell>
          <cell r="I19">
            <v>4</v>
          </cell>
        </row>
        <row r="20">
          <cell r="F20" t="str">
            <v>SUKRULI</v>
          </cell>
          <cell r="G20">
            <v>15</v>
          </cell>
          <cell r="H20">
            <v>160</v>
          </cell>
          <cell r="I20">
            <v>3.5</v>
          </cell>
        </row>
        <row r="21">
          <cell r="F21" t="str">
            <v>KHALIPALI</v>
          </cell>
          <cell r="G21">
            <v>15</v>
          </cell>
          <cell r="H21">
            <v>150</v>
          </cell>
          <cell r="I21">
            <v>4</v>
          </cell>
        </row>
        <row r="22">
          <cell r="F22" t="str">
            <v>TITILAGARH</v>
          </cell>
          <cell r="G22">
            <v>10</v>
          </cell>
          <cell r="H22">
            <v>106</v>
          </cell>
          <cell r="I22">
            <v>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KANTABANJI</v>
          </cell>
          <cell r="G4">
            <v>49</v>
          </cell>
          <cell r="H4">
            <v>510</v>
          </cell>
          <cell r="I4">
            <v>3.5</v>
          </cell>
        </row>
        <row r="5">
          <cell r="F5" t="str">
            <v>JUNAGARH</v>
          </cell>
          <cell r="G5">
            <v>27</v>
          </cell>
          <cell r="H5">
            <v>284</v>
          </cell>
          <cell r="I5">
            <v>4</v>
          </cell>
        </row>
        <row r="6">
          <cell r="F6" t="str">
            <v>HARICHANDANPUR</v>
          </cell>
          <cell r="G6">
            <v>41</v>
          </cell>
          <cell r="H6">
            <v>426</v>
          </cell>
          <cell r="I6">
            <v>3</v>
          </cell>
        </row>
        <row r="7">
          <cell r="F7" t="str">
            <v>BHAGAMUNDAA</v>
          </cell>
          <cell r="G7">
            <v>10</v>
          </cell>
          <cell r="H7">
            <v>104</v>
          </cell>
          <cell r="I7">
            <v>3.5</v>
          </cell>
        </row>
        <row r="8">
          <cell r="F8" t="str">
            <v>BELPARA</v>
          </cell>
          <cell r="G8">
            <v>85</v>
          </cell>
          <cell r="H8">
            <v>1040</v>
          </cell>
          <cell r="I8">
            <v>4</v>
          </cell>
        </row>
        <row r="9">
          <cell r="F9" t="str">
            <v>JHUMPURA</v>
          </cell>
          <cell r="G9">
            <v>35</v>
          </cell>
          <cell r="H9">
            <v>500</v>
          </cell>
          <cell r="I9">
            <v>3.5</v>
          </cell>
        </row>
        <row r="10">
          <cell r="F10" t="str">
            <v>JAMLA BRAGARH</v>
          </cell>
          <cell r="G10">
            <v>18</v>
          </cell>
          <cell r="H10">
            <v>214</v>
          </cell>
          <cell r="I10">
            <v>4</v>
          </cell>
        </row>
        <row r="11">
          <cell r="F11" t="str">
            <v>M RAMPUR</v>
          </cell>
          <cell r="G11">
            <v>20</v>
          </cell>
          <cell r="H11">
            <v>204</v>
          </cell>
          <cell r="I11">
            <v>4</v>
          </cell>
        </row>
        <row r="12">
          <cell r="F12" t="str">
            <v>NABARANGPUR</v>
          </cell>
          <cell r="G12">
            <v>20</v>
          </cell>
          <cell r="H12">
            <v>200</v>
          </cell>
          <cell r="I12">
            <v>4</v>
          </cell>
        </row>
        <row r="13">
          <cell r="F13" t="str">
            <v>HIMGIR</v>
          </cell>
          <cell r="G13">
            <v>19</v>
          </cell>
          <cell r="H13">
            <v>208</v>
          </cell>
          <cell r="I13">
            <v>4</v>
          </cell>
        </row>
        <row r="14">
          <cell r="F14" t="str">
            <v>G UDAYAGIRI</v>
          </cell>
          <cell r="G14">
            <v>8</v>
          </cell>
          <cell r="H14">
            <v>104</v>
          </cell>
          <cell r="I14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workbookViewId="0">
      <selection activeCell="A2" sqref="A2:G2"/>
    </sheetView>
  </sheetViews>
  <sheetFormatPr defaultRowHeight="15"/>
  <cols>
    <col min="1" max="1" width="3.28515625" style="1" customWidth="1"/>
    <col min="2" max="2" width="9.7109375" style="1" bestFit="1" customWidth="1"/>
    <col min="3" max="3" width="12.140625" style="1" bestFit="1" customWidth="1"/>
    <col min="4" max="4" width="12" style="1" customWidth="1"/>
    <col min="5" max="5" width="6.42578125" style="1" bestFit="1" customWidth="1"/>
    <col min="6" max="6" width="14" style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5.5703125" style="2" bestFit="1" customWidth="1"/>
    <col min="11" max="11" width="7.5703125" style="2" bestFit="1" customWidth="1"/>
    <col min="12" max="12" width="5.85546875" style="2" bestFit="1" customWidth="1"/>
    <col min="13" max="13" width="9.42578125" style="2" bestFit="1" customWidth="1"/>
    <col min="14" max="14" width="9.140625" style="1" customWidth="1"/>
    <col min="15" max="16384" width="9.140625" style="1"/>
  </cols>
  <sheetData>
    <row r="1" spans="1:13" ht="77.25" customHeight="1">
      <c r="A1" s="20"/>
      <c r="B1" s="20"/>
      <c r="C1" s="20"/>
      <c r="D1" s="20"/>
      <c r="E1" s="20"/>
      <c r="F1" s="20"/>
      <c r="G1" s="20"/>
      <c r="H1" s="15" t="s">
        <v>0</v>
      </c>
      <c r="I1" s="16"/>
      <c r="J1" s="16"/>
      <c r="K1" s="16"/>
      <c r="L1" s="16"/>
      <c r="M1" s="17"/>
    </row>
    <row r="2" spans="1:13" ht="101.25" customHeight="1">
      <c r="A2" s="21" t="s">
        <v>45</v>
      </c>
      <c r="B2" s="22"/>
      <c r="C2" s="22"/>
      <c r="D2" s="22"/>
      <c r="E2" s="22"/>
      <c r="F2" s="22"/>
      <c r="G2" s="23"/>
      <c r="H2" s="15" t="s">
        <v>43</v>
      </c>
      <c r="I2" s="16"/>
      <c r="J2" s="16"/>
      <c r="K2" s="16"/>
      <c r="L2" s="16"/>
      <c r="M2" s="17"/>
    </row>
    <row r="3" spans="1:13" s="6" customFormat="1" ht="15" customHeight="1">
      <c r="A3" s="4" t="s">
        <v>22</v>
      </c>
      <c r="B3" s="4" t="s">
        <v>23</v>
      </c>
      <c r="C3" s="4" t="s">
        <v>24</v>
      </c>
      <c r="D3" s="4" t="s">
        <v>25</v>
      </c>
      <c r="E3" s="4" t="s">
        <v>26</v>
      </c>
      <c r="F3" s="4" t="s">
        <v>27</v>
      </c>
      <c r="G3" s="4" t="s">
        <v>28</v>
      </c>
      <c r="H3" s="4" t="s">
        <v>29</v>
      </c>
      <c r="I3" s="5" t="s">
        <v>30</v>
      </c>
      <c r="J3" s="5" t="s">
        <v>31</v>
      </c>
      <c r="K3" s="5" t="s">
        <v>42</v>
      </c>
      <c r="L3" s="5" t="s">
        <v>32</v>
      </c>
      <c r="M3" s="5" t="s">
        <v>41</v>
      </c>
    </row>
    <row r="4" spans="1:13" s="10" customFormat="1" ht="15" customHeight="1">
      <c r="A4" s="7">
        <v>1</v>
      </c>
      <c r="B4" s="8" t="s">
        <v>1</v>
      </c>
      <c r="C4" s="8" t="s">
        <v>34</v>
      </c>
      <c r="D4" s="8" t="s">
        <v>2</v>
      </c>
      <c r="E4" s="8" t="s">
        <v>40</v>
      </c>
      <c r="F4" s="8" t="s">
        <v>17</v>
      </c>
      <c r="G4" s="8">
        <v>5</v>
      </c>
      <c r="H4" s="8">
        <v>1000</v>
      </c>
      <c r="I4" s="9">
        <v>4</v>
      </c>
      <c r="J4" s="9">
        <f t="shared" ref="J4:J10" si="0">G4*2</f>
        <v>10</v>
      </c>
      <c r="K4" s="9">
        <v>3200</v>
      </c>
      <c r="L4" s="9">
        <v>40</v>
      </c>
      <c r="M4" s="9">
        <f t="shared" ref="M4:M10" si="1">H4*I4+J4+K4+L4</f>
        <v>7250</v>
      </c>
    </row>
    <row r="5" spans="1:13" s="10" customFormat="1" ht="33" customHeight="1">
      <c r="A5" s="7">
        <f>A4+1</f>
        <v>2</v>
      </c>
      <c r="B5" s="8" t="s">
        <v>3</v>
      </c>
      <c r="C5" s="8" t="s">
        <v>33</v>
      </c>
      <c r="D5" s="8" t="s">
        <v>4</v>
      </c>
      <c r="E5" s="8" t="s">
        <v>40</v>
      </c>
      <c r="F5" s="8" t="s">
        <v>18</v>
      </c>
      <c r="G5" s="8">
        <v>6</v>
      </c>
      <c r="H5" s="8">
        <v>250</v>
      </c>
      <c r="I5" s="9">
        <v>3.5</v>
      </c>
      <c r="J5" s="9">
        <f t="shared" si="0"/>
        <v>12</v>
      </c>
      <c r="K5" s="9">
        <v>1800</v>
      </c>
      <c r="L5" s="9">
        <v>40</v>
      </c>
      <c r="M5" s="9">
        <f t="shared" si="1"/>
        <v>2727</v>
      </c>
    </row>
    <row r="6" spans="1:13" s="10" customFormat="1" ht="30" customHeight="1">
      <c r="A6" s="7">
        <f t="shared" ref="A6:A10" si="2">A5+1</f>
        <v>3</v>
      </c>
      <c r="B6" s="8" t="s">
        <v>5</v>
      </c>
      <c r="C6" s="8" t="s">
        <v>35</v>
      </c>
      <c r="D6" s="8" t="s">
        <v>6</v>
      </c>
      <c r="E6" s="8" t="s">
        <v>40</v>
      </c>
      <c r="F6" s="8" t="s">
        <v>19</v>
      </c>
      <c r="G6" s="8">
        <v>19</v>
      </c>
      <c r="H6" s="8">
        <v>206</v>
      </c>
      <c r="I6" s="9">
        <v>4</v>
      </c>
      <c r="J6" s="9">
        <f t="shared" si="0"/>
        <v>38</v>
      </c>
      <c r="K6" s="9">
        <v>2000</v>
      </c>
      <c r="L6" s="9">
        <v>40</v>
      </c>
      <c r="M6" s="9">
        <f t="shared" si="1"/>
        <v>2902</v>
      </c>
    </row>
    <row r="7" spans="1:13" s="10" customFormat="1" ht="15" customHeight="1">
      <c r="A7" s="7">
        <f t="shared" si="2"/>
        <v>4</v>
      </c>
      <c r="B7" s="8" t="s">
        <v>7</v>
      </c>
      <c r="C7" s="8" t="s">
        <v>36</v>
      </c>
      <c r="D7" s="8" t="s">
        <v>8</v>
      </c>
      <c r="E7" s="8" t="s">
        <v>40</v>
      </c>
      <c r="F7" s="8" t="s">
        <v>19</v>
      </c>
      <c r="G7" s="8">
        <v>14</v>
      </c>
      <c r="H7" s="8">
        <v>202</v>
      </c>
      <c r="I7" s="9">
        <v>4</v>
      </c>
      <c r="J7" s="9">
        <f t="shared" si="0"/>
        <v>28</v>
      </c>
      <c r="K7" s="9">
        <v>2000</v>
      </c>
      <c r="L7" s="9">
        <v>40</v>
      </c>
      <c r="M7" s="9">
        <f t="shared" si="1"/>
        <v>2876</v>
      </c>
    </row>
    <row r="8" spans="1:13" s="10" customFormat="1" ht="15" customHeight="1">
      <c r="A8" s="7">
        <f t="shared" si="2"/>
        <v>5</v>
      </c>
      <c r="B8" s="8" t="s">
        <v>9</v>
      </c>
      <c r="C8" s="8" t="s">
        <v>37</v>
      </c>
      <c r="D8" s="8" t="s">
        <v>10</v>
      </c>
      <c r="E8" s="8" t="s">
        <v>40</v>
      </c>
      <c r="F8" s="8" t="s">
        <v>20</v>
      </c>
      <c r="G8" s="8">
        <v>20</v>
      </c>
      <c r="H8" s="8">
        <v>220</v>
      </c>
      <c r="I8" s="9">
        <f>VLOOKUP(F8,[1]Invoice!$F$4:$I$22,4,FALSE)</f>
        <v>3.5</v>
      </c>
      <c r="J8" s="9">
        <f t="shared" si="0"/>
        <v>40</v>
      </c>
      <c r="K8" s="9">
        <v>500</v>
      </c>
      <c r="L8" s="9">
        <v>40</v>
      </c>
      <c r="M8" s="9">
        <f t="shared" si="1"/>
        <v>1350</v>
      </c>
    </row>
    <row r="9" spans="1:13" s="10" customFormat="1" ht="15" customHeight="1">
      <c r="A9" s="7">
        <f t="shared" si="2"/>
        <v>6</v>
      </c>
      <c r="B9" s="8" t="s">
        <v>11</v>
      </c>
      <c r="C9" s="8" t="s">
        <v>38</v>
      </c>
      <c r="D9" s="8" t="s">
        <v>12</v>
      </c>
      <c r="E9" s="8" t="s">
        <v>40</v>
      </c>
      <c r="F9" s="8" t="s">
        <v>21</v>
      </c>
      <c r="G9" s="8">
        <v>1</v>
      </c>
      <c r="H9" s="8">
        <v>200</v>
      </c>
      <c r="I9" s="9">
        <f>VLOOKUP(F9,[2]Invoice!$F$4:$I$14,4,FALSE)</f>
        <v>4</v>
      </c>
      <c r="J9" s="9">
        <f t="shared" si="0"/>
        <v>2</v>
      </c>
      <c r="K9" s="9">
        <v>2600</v>
      </c>
      <c r="L9" s="9">
        <v>40</v>
      </c>
      <c r="M9" s="9">
        <f t="shared" si="1"/>
        <v>3442</v>
      </c>
    </row>
    <row r="10" spans="1:13" s="10" customFormat="1" ht="15" customHeight="1">
      <c r="A10" s="7">
        <f t="shared" si="2"/>
        <v>7</v>
      </c>
      <c r="B10" s="8" t="s">
        <v>13</v>
      </c>
      <c r="C10" s="8" t="s">
        <v>39</v>
      </c>
      <c r="D10" s="8" t="s">
        <v>14</v>
      </c>
      <c r="E10" s="8" t="s">
        <v>40</v>
      </c>
      <c r="F10" s="8" t="s">
        <v>21</v>
      </c>
      <c r="G10" s="8">
        <v>10</v>
      </c>
      <c r="H10" s="8">
        <v>100</v>
      </c>
      <c r="I10" s="9">
        <f>VLOOKUP(F10,[2]Invoice!$F$4:$I$14,4,FALSE)</f>
        <v>4</v>
      </c>
      <c r="J10" s="9">
        <f t="shared" si="0"/>
        <v>20</v>
      </c>
      <c r="K10" s="9">
        <v>2000</v>
      </c>
      <c r="L10" s="9">
        <v>40</v>
      </c>
      <c r="M10" s="9">
        <f t="shared" si="1"/>
        <v>2460</v>
      </c>
    </row>
    <row r="11" spans="1:13" s="12" customFormat="1" ht="15" customHeight="1">
      <c r="A11" s="18" t="s">
        <v>44</v>
      </c>
      <c r="B11" s="18"/>
      <c r="C11" s="18"/>
      <c r="D11" s="18"/>
      <c r="E11" s="18"/>
      <c r="F11" s="18"/>
      <c r="G11" s="18"/>
      <c r="H11" s="18"/>
      <c r="I11" s="19"/>
      <c r="J11" s="19"/>
      <c r="K11" s="19"/>
      <c r="L11" s="19"/>
      <c r="M11" s="11">
        <f>SUM(M4:M10)</f>
        <v>23007</v>
      </c>
    </row>
    <row r="12" spans="1:13" s="3" customFormat="1" ht="30" customHeight="1">
      <c r="A12" s="13" t="s">
        <v>16</v>
      </c>
      <c r="B12" s="13"/>
      <c r="C12" s="13"/>
      <c r="D12" s="13"/>
      <c r="E12" s="13"/>
      <c r="F12" s="13"/>
      <c r="G12" s="13"/>
      <c r="H12" s="13"/>
      <c r="I12" s="14"/>
      <c r="J12" s="14"/>
      <c r="K12" s="14"/>
      <c r="L12" s="14"/>
      <c r="M12" s="14"/>
    </row>
    <row r="13" spans="1:13" s="3" customFormat="1" ht="30" customHeight="1">
      <c r="A13" s="13" t="s">
        <v>15</v>
      </c>
      <c r="B13" s="13"/>
      <c r="C13" s="13"/>
      <c r="D13" s="13"/>
      <c r="E13" s="13"/>
      <c r="F13" s="13"/>
      <c r="G13" s="13"/>
      <c r="H13" s="13"/>
      <c r="I13" s="14"/>
      <c r="J13" s="14"/>
      <c r="K13" s="14"/>
      <c r="L13" s="14"/>
      <c r="M13" s="14"/>
    </row>
    <row r="14" spans="1:13">
      <c r="G14" s="4">
        <f>SUM(G4:G10)</f>
        <v>75</v>
      </c>
      <c r="H14" s="4">
        <f>SUM(H4:H10)</f>
        <v>2178</v>
      </c>
    </row>
  </sheetData>
  <sortState ref="B4:M10">
    <sortCondition ref="B4:B10"/>
    <sortCondition ref="C4:C10"/>
  </sortState>
  <mergeCells count="7">
    <mergeCell ref="A12:M12"/>
    <mergeCell ref="A13:M13"/>
    <mergeCell ref="H1:M1"/>
    <mergeCell ref="H2:M2"/>
    <mergeCell ref="A11:L11"/>
    <mergeCell ref="A1:G1"/>
    <mergeCell ref="A2:G2"/>
  </mergeCells>
  <pageMargins left="0.17" right="0.19685039370078741" top="0.74803149606299213" bottom="0.74803149606299213" header="0.31496062992125984" footer="0.31496062992125984"/>
  <pageSetup scale="9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2024-03-23T11:12:00Z</cp:lastPrinted>
  <dcterms:created xsi:type="dcterms:W3CDTF">2024-03-09T07:49:28Z</dcterms:created>
  <dcterms:modified xsi:type="dcterms:W3CDTF">2024-04-24T07:16:59Z</dcterms:modified>
</cp:coreProperties>
</file>