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J5"/>
  <c r="J6"/>
  <c r="J7"/>
  <c r="J8"/>
  <c r="J4"/>
  <c r="I5"/>
  <c r="I6"/>
  <c r="I7"/>
  <c r="I8"/>
  <c r="I4"/>
  <c r="H5"/>
  <c r="H6"/>
  <c r="H7"/>
  <c r="H8"/>
  <c r="H4"/>
</calcChain>
</file>

<file path=xl/sharedStrings.xml><?xml version="1.0" encoding="utf-8"?>
<sst xmlns="http://schemas.openxmlformats.org/spreadsheetml/2006/main" count="43" uniqueCount="35">
  <si>
    <t>01/5/2025</t>
  </si>
  <si>
    <t>0015</t>
  </si>
  <si>
    <t>13/5/2025</t>
  </si>
  <si>
    <t>28</t>
  </si>
  <si>
    <t>17/5/2025</t>
  </si>
  <si>
    <t>30</t>
  </si>
  <si>
    <t>031</t>
  </si>
  <si>
    <t>27/5/2025</t>
  </si>
  <si>
    <t>039</t>
  </si>
  <si>
    <t>SL</t>
  </si>
  <si>
    <t>DATE</t>
  </si>
  <si>
    <t>LR NO</t>
  </si>
  <si>
    <t>INV NO</t>
  </si>
  <si>
    <t>FROM</t>
  </si>
  <si>
    <t>TO</t>
  </si>
  <si>
    <t>CASE</t>
  </si>
  <si>
    <t>MA/01056</t>
  </si>
  <si>
    <t>MA/01476</t>
  </si>
  <si>
    <t>MA/01633</t>
  </si>
  <si>
    <t>MA/01637</t>
  </si>
  <si>
    <t>MA/01910</t>
  </si>
  <si>
    <t>JALESWAR</t>
  </si>
  <si>
    <t>ASURALI</t>
  </si>
  <si>
    <t>CTC</t>
  </si>
  <si>
    <t>RATE</t>
  </si>
  <si>
    <t>HML</t>
  </si>
  <si>
    <t>DD.CH</t>
  </si>
  <si>
    <t>LR CH</t>
  </si>
  <si>
    <t>AMOUNT</t>
  </si>
  <si>
    <t>INVOICE
PRAGATI LOGISTICS,SAMANTA SAHI KHUNTIA LANE,8984191006
GST No:21AGHPB9356M1Z9</t>
  </si>
  <si>
    <t xml:space="preserve">OMKAR AGENCIES
Address:BY LANE GLASS PALACE HOLDING NO.435/B, PLOT NO.63  ARUNODAYA MARKET MADHUPATANA, BADAMBADI 753012,6712334863
GST No:21AABFO4150A1Z6
</t>
  </si>
  <si>
    <t>Thanking you for your business.
PRAGATI LOGISTICS</t>
  </si>
  <si>
    <t>(RUPEES ONE THOUSAND SIX HUNDRED EIGHTEEN ONLY)</t>
  </si>
  <si>
    <t>Kindly, verify &amp; confirm within 7 days, else GST will be filed by 20th JUNE, 2025. 
GST to be paid by Consignor under Reverse Charge Mechanism(RCM) as per GST.</t>
  </si>
  <si>
    <t xml:space="preserve">Bill Date : 31/05/2025
Bill NO : 7154
Total Amount : 1618.00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</si>
</sst>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161925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29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4">
          <cell r="C4" t="str">
            <v>KHURDA</v>
          </cell>
          <cell r="D4">
            <v>64.94</v>
          </cell>
        </row>
        <row r="5">
          <cell r="C5" t="str">
            <v>PURI</v>
          </cell>
          <cell r="D5">
            <v>70.289999999999992</v>
          </cell>
        </row>
        <row r="6">
          <cell r="C6" t="str">
            <v>SORO</v>
          </cell>
          <cell r="D6">
            <v>70.289999999999992</v>
          </cell>
        </row>
        <row r="7">
          <cell r="C7" t="str">
            <v>SALIPUR</v>
          </cell>
          <cell r="D7">
            <v>54.24</v>
          </cell>
        </row>
        <row r="8">
          <cell r="C8" t="str">
            <v>BALASORE</v>
          </cell>
          <cell r="D8">
            <v>70.289999999999992</v>
          </cell>
        </row>
        <row r="9">
          <cell r="C9" t="str">
            <v>KENDRAPARA</v>
          </cell>
          <cell r="D9">
            <v>64.94</v>
          </cell>
        </row>
        <row r="10">
          <cell r="C10" t="str">
            <v>ANGUL</v>
          </cell>
          <cell r="D10">
            <v>70.289999999999992</v>
          </cell>
        </row>
        <row r="11">
          <cell r="C11" t="str">
            <v>DHENKANAL</v>
          </cell>
          <cell r="D11">
            <v>64.94</v>
          </cell>
        </row>
        <row r="12">
          <cell r="C12" t="str">
            <v>ATHAGARH</v>
          </cell>
          <cell r="D12">
            <v>64.94</v>
          </cell>
        </row>
        <row r="13">
          <cell r="C13" t="str">
            <v>CHANDPUR</v>
          </cell>
          <cell r="D13">
            <v>70.289999999999992</v>
          </cell>
        </row>
        <row r="14">
          <cell r="C14" t="str">
            <v>MALKANGIRI</v>
          </cell>
          <cell r="D14">
            <v>75.64</v>
          </cell>
        </row>
        <row r="15">
          <cell r="C15" t="str">
            <v>JAGATSINGHPUR</v>
          </cell>
          <cell r="D15">
            <v>64.94</v>
          </cell>
        </row>
        <row r="16">
          <cell r="C16" t="str">
            <v>KADUAPARA</v>
          </cell>
          <cell r="D16">
            <v>64.94</v>
          </cell>
        </row>
        <row r="17">
          <cell r="C17" t="str">
            <v>ARILO</v>
          </cell>
          <cell r="D17">
            <v>64.94</v>
          </cell>
        </row>
        <row r="18">
          <cell r="C18" t="str">
            <v>JAJPUR TOWN</v>
          </cell>
          <cell r="D18">
            <v>64.94</v>
          </cell>
        </row>
        <row r="19">
          <cell r="C19" t="str">
            <v>NABARANGPUR</v>
          </cell>
          <cell r="D19">
            <v>64.94</v>
          </cell>
        </row>
        <row r="20">
          <cell r="C20" t="str">
            <v>BHADRAK</v>
          </cell>
          <cell r="D20">
            <v>64.94</v>
          </cell>
        </row>
        <row r="21">
          <cell r="C21" t="str">
            <v>KEONJHAR</v>
          </cell>
          <cell r="D21">
            <v>75.64</v>
          </cell>
        </row>
        <row r="22">
          <cell r="C22" t="str">
            <v>PATTAMUNDAI</v>
          </cell>
          <cell r="D22">
            <v>70.289999999999992</v>
          </cell>
        </row>
        <row r="23">
          <cell r="C23" t="str">
            <v>ASURALI</v>
          </cell>
          <cell r="D23">
            <v>64.94</v>
          </cell>
        </row>
        <row r="24">
          <cell r="C24" t="str">
            <v>SAMBALPUR</v>
          </cell>
          <cell r="D24">
            <v>75.64</v>
          </cell>
        </row>
        <row r="25">
          <cell r="C25" t="str">
            <v>JALESWAR</v>
          </cell>
          <cell r="D25">
            <v>75.64</v>
          </cell>
        </row>
        <row r="26">
          <cell r="C26" t="str">
            <v>BALUGAON</v>
          </cell>
          <cell r="D26">
            <v>70.289999999999992</v>
          </cell>
        </row>
        <row r="27">
          <cell r="C27" t="str">
            <v>NIMAPARA</v>
          </cell>
          <cell r="D27">
            <v>59.59</v>
          </cell>
        </row>
        <row r="28">
          <cell r="C28" t="str">
            <v>BEGUNIA</v>
          </cell>
          <cell r="D28">
            <v>70.289999999999992</v>
          </cell>
        </row>
        <row r="29">
          <cell r="C29" t="str">
            <v>KHELAR</v>
          </cell>
          <cell r="D29">
            <v>64.94</v>
          </cell>
        </row>
        <row r="30">
          <cell r="C30" t="str">
            <v>BERHAMPUR</v>
          </cell>
          <cell r="D30">
            <v>70.289999999999992</v>
          </cell>
        </row>
        <row r="31">
          <cell r="C31" t="str">
            <v>UDALA</v>
          </cell>
          <cell r="D31">
            <v>80.990000000000009</v>
          </cell>
        </row>
        <row r="32">
          <cell r="C32" t="str">
            <v>BARIPADA</v>
          </cell>
          <cell r="D32">
            <v>75.64</v>
          </cell>
        </row>
        <row r="33">
          <cell r="C33" t="str">
            <v>PIPILI</v>
          </cell>
          <cell r="D33">
            <v>59.59</v>
          </cell>
        </row>
        <row r="34">
          <cell r="C34" t="str">
            <v>KHUNTA</v>
          </cell>
          <cell r="D34">
            <v>97.04</v>
          </cell>
        </row>
        <row r="35">
          <cell r="C35" t="str">
            <v>BHUBANESWAR</v>
          </cell>
          <cell r="D35">
            <v>54.24</v>
          </cell>
        </row>
        <row r="36">
          <cell r="C36" t="str">
            <v>CHARAMPA</v>
          </cell>
          <cell r="D36">
            <v>64.94</v>
          </cell>
        </row>
        <row r="37">
          <cell r="C37" t="str">
            <v>MALUGAON</v>
          </cell>
          <cell r="D37">
            <v>73.5</v>
          </cell>
        </row>
        <row r="38">
          <cell r="C38" t="str">
            <v>JANLA</v>
          </cell>
          <cell r="D38">
            <v>60</v>
          </cell>
        </row>
        <row r="39">
          <cell r="C39" t="str">
            <v>NISCHINTKOILI</v>
          </cell>
          <cell r="D39">
            <v>58</v>
          </cell>
        </row>
        <row r="40">
          <cell r="C40" t="str">
            <v>KAKATPUR</v>
          </cell>
          <cell r="D40">
            <v>65</v>
          </cell>
        </row>
        <row r="41">
          <cell r="C41" t="str">
            <v>PERJANG</v>
          </cell>
          <cell r="D41">
            <v>90</v>
          </cell>
        </row>
        <row r="42">
          <cell r="C42" t="str">
            <v>KUAKHIA</v>
          </cell>
          <cell r="D42">
            <v>64.94</v>
          </cell>
        </row>
        <row r="43">
          <cell r="C43" t="str">
            <v>BANKI</v>
          </cell>
          <cell r="D43">
            <v>64.94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5.8554687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29</v>
      </c>
      <c r="J1" s="15"/>
      <c r="K1" s="15"/>
      <c r="L1" s="15"/>
    </row>
    <row r="2" spans="1:12" s="5" customFormat="1" ht="84.75" customHeight="1">
      <c r="A2" s="16" t="s">
        <v>30</v>
      </c>
      <c r="B2" s="17"/>
      <c r="C2" s="17"/>
      <c r="D2" s="17"/>
      <c r="E2" s="17"/>
      <c r="F2" s="17"/>
      <c r="G2" s="17"/>
      <c r="H2" s="18"/>
      <c r="I2" s="14" t="s">
        <v>34</v>
      </c>
      <c r="J2" s="15"/>
      <c r="K2" s="15"/>
      <c r="L2" s="15"/>
    </row>
    <row r="3" spans="1:12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2" t="s">
        <v>23</v>
      </c>
      <c r="F4" s="2" t="s">
        <v>21</v>
      </c>
      <c r="G4" s="2">
        <v>4</v>
      </c>
      <c r="H4" s="2">
        <f>VLOOKUP(F4,[1]OMKAR!$C$4:$D$43,2,FALSE)</f>
        <v>75.64</v>
      </c>
      <c r="I4" s="6">
        <f>G4*2</f>
        <v>8</v>
      </c>
      <c r="J4" s="6">
        <f>G4*10</f>
        <v>40</v>
      </c>
      <c r="K4" s="6">
        <v>30</v>
      </c>
      <c r="L4" s="6">
        <f>G4*H4+I4+J4+K4</f>
        <v>380.56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2" t="s">
        <v>23</v>
      </c>
      <c r="F5" s="2" t="s">
        <v>21</v>
      </c>
      <c r="G5" s="2">
        <v>5</v>
      </c>
      <c r="H5" s="2">
        <f>VLOOKUP(F5,[1]OMKAR!$C$4:$D$43,2,FALSE)</f>
        <v>75.64</v>
      </c>
      <c r="I5" s="6">
        <f t="shared" ref="I5:I8" si="0">G5*2</f>
        <v>10</v>
      </c>
      <c r="J5" s="6">
        <f t="shared" ref="J5:J8" si="1">G5*10</f>
        <v>50</v>
      </c>
      <c r="K5" s="6">
        <v>30</v>
      </c>
      <c r="L5" s="6">
        <f t="shared" ref="L5:L8" si="2">G5*H5+I5+J5+K5</f>
        <v>468.2</v>
      </c>
    </row>
    <row r="6" spans="1:12">
      <c r="A6" s="2">
        <v>3</v>
      </c>
      <c r="B6" s="2" t="s">
        <v>4</v>
      </c>
      <c r="C6" s="2" t="s">
        <v>18</v>
      </c>
      <c r="D6" s="2" t="s">
        <v>5</v>
      </c>
      <c r="E6" s="2" t="s">
        <v>23</v>
      </c>
      <c r="F6" s="2" t="s">
        <v>22</v>
      </c>
      <c r="G6" s="2">
        <v>2</v>
      </c>
      <c r="H6" s="2">
        <f>VLOOKUP(F6,[1]OMKAR!$C$4:$D$43,2,FALSE)</f>
        <v>64.94</v>
      </c>
      <c r="I6" s="6">
        <f t="shared" si="0"/>
        <v>4</v>
      </c>
      <c r="J6" s="6">
        <f t="shared" si="1"/>
        <v>20</v>
      </c>
      <c r="K6" s="6">
        <v>30</v>
      </c>
      <c r="L6" s="6">
        <f t="shared" si="2"/>
        <v>183.88</v>
      </c>
    </row>
    <row r="7" spans="1:12">
      <c r="A7" s="2">
        <v>4</v>
      </c>
      <c r="B7" s="2" t="s">
        <v>4</v>
      </c>
      <c r="C7" s="2" t="s">
        <v>19</v>
      </c>
      <c r="D7" s="2" t="s">
        <v>6</v>
      </c>
      <c r="E7" s="2" t="s">
        <v>23</v>
      </c>
      <c r="F7" s="2" t="s">
        <v>21</v>
      </c>
      <c r="G7" s="2">
        <v>3</v>
      </c>
      <c r="H7" s="2">
        <f>VLOOKUP(F7,[1]OMKAR!$C$4:$D$43,2,FALSE)</f>
        <v>75.64</v>
      </c>
      <c r="I7" s="6">
        <f t="shared" si="0"/>
        <v>6</v>
      </c>
      <c r="J7" s="6">
        <f t="shared" si="1"/>
        <v>30</v>
      </c>
      <c r="K7" s="6">
        <v>30</v>
      </c>
      <c r="L7" s="6">
        <f t="shared" si="2"/>
        <v>292.92</v>
      </c>
    </row>
    <row r="8" spans="1:12">
      <c r="A8" s="2">
        <v>5</v>
      </c>
      <c r="B8" s="2" t="s">
        <v>7</v>
      </c>
      <c r="C8" s="2" t="s">
        <v>20</v>
      </c>
      <c r="D8" s="2" t="s">
        <v>8</v>
      </c>
      <c r="E8" s="2" t="s">
        <v>23</v>
      </c>
      <c r="F8" s="2" t="s">
        <v>21</v>
      </c>
      <c r="G8" s="2">
        <v>3</v>
      </c>
      <c r="H8" s="2">
        <f>VLOOKUP(F8,[1]OMKAR!$C$4:$D$43,2,FALSE)</f>
        <v>75.64</v>
      </c>
      <c r="I8" s="6">
        <f t="shared" si="0"/>
        <v>6</v>
      </c>
      <c r="J8" s="6">
        <f t="shared" si="1"/>
        <v>30</v>
      </c>
      <c r="K8" s="6">
        <v>30</v>
      </c>
      <c r="L8" s="6">
        <f t="shared" si="2"/>
        <v>292.92</v>
      </c>
    </row>
    <row r="9" spans="1:12" s="8" customFormat="1">
      <c r="A9" s="19" t="s">
        <v>32</v>
      </c>
      <c r="B9" s="20"/>
      <c r="C9" s="20"/>
      <c r="D9" s="20"/>
      <c r="E9" s="20"/>
      <c r="F9" s="20"/>
      <c r="G9" s="20"/>
      <c r="H9" s="21"/>
      <c r="I9" s="21"/>
      <c r="J9" s="21"/>
      <c r="K9" s="22"/>
      <c r="L9" s="7">
        <f>ROUND(SUM(L4:L8),0)</f>
        <v>1618</v>
      </c>
    </row>
    <row r="10" spans="1:12" s="8" customFormat="1" ht="30" customHeight="1">
      <c r="A10" s="9" t="s">
        <v>33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  <row r="11" spans="1:12" s="8" customFormat="1" ht="30" customHeight="1">
      <c r="A11" s="9" t="s">
        <v>31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</row>
  </sheetData>
  <sortState ref="B4:M8">
    <sortCondition ref="B4"/>
  </sortState>
  <mergeCells count="7">
    <mergeCell ref="A11:L11"/>
    <mergeCell ref="A1:H1"/>
    <mergeCell ref="I1:L1"/>
    <mergeCell ref="A2:H2"/>
    <mergeCell ref="I2:L2"/>
    <mergeCell ref="A9:K9"/>
    <mergeCell ref="A10:L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2025-06-17T05:37:08Z</cp:lastPrinted>
  <dcterms:created xsi:type="dcterms:W3CDTF">2025-06-12T10:48:37Z</dcterms:created>
  <dcterms:modified xsi:type="dcterms:W3CDTF">2025-06-17T05:37:10Z</dcterms:modified>
</cp:coreProperties>
</file>