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1" i="1" l="1"/>
  <c r="G11" i="1"/>
  <c r="J7" i="1"/>
  <c r="L7" i="1" s="1"/>
  <c r="J5" i="1"/>
  <c r="L5" i="1" s="1"/>
  <c r="J6" i="1"/>
  <c r="J4" i="1"/>
  <c r="I6" i="1"/>
  <c r="L6" i="1" s="1"/>
  <c r="I4" i="1"/>
  <c r="L4" i="1" s="1"/>
  <c r="L8" i="1" s="1"/>
</calcChain>
</file>

<file path=xl/sharedStrings.xml><?xml version="1.0" encoding="utf-8"?>
<sst xmlns="http://schemas.openxmlformats.org/spreadsheetml/2006/main" count="38" uniqueCount="33">
  <si>
    <t>INVOICE
PRAGATI LOGISTICS,SAMANTA SAHI KHUNTIA LANE,8984191006
GST No:21AGHPB9356M1Z9</t>
  </si>
  <si>
    <t>01/5/2024</t>
  </si>
  <si>
    <t>38</t>
  </si>
  <si>
    <t>02/5/2024</t>
  </si>
  <si>
    <t>34</t>
  </si>
  <si>
    <t>0052</t>
  </si>
  <si>
    <t>31/5/2024</t>
  </si>
  <si>
    <t>0091</t>
  </si>
  <si>
    <t>Thanking you for your business.
PRAGATI LOGISTICS</t>
  </si>
  <si>
    <t>PL/JA/02399</t>
  </si>
  <si>
    <t>PL/DO/02243</t>
  </si>
  <si>
    <t>PL/JA/02479</t>
  </si>
  <si>
    <t>PL/JA/04866</t>
  </si>
  <si>
    <t>BRAJARAJNAGAR</t>
  </si>
  <si>
    <t>JAJPUR TOWN</t>
  </si>
  <si>
    <t>G UDAYAGIRI</t>
  </si>
  <si>
    <t>SL</t>
  </si>
  <si>
    <t>DATE</t>
  </si>
  <si>
    <t>LR NO</t>
  </si>
  <si>
    <t>FROM</t>
  </si>
  <si>
    <t>INV NO</t>
  </si>
  <si>
    <t>CASE</t>
  </si>
  <si>
    <t>WEIGHT</t>
  </si>
  <si>
    <t>CTC</t>
  </si>
  <si>
    <t>AMOUNT</t>
  </si>
  <si>
    <t>RATE</t>
  </si>
  <si>
    <t>(RUPEES NINETEEN THOUSAND NINETY SEVEN ONLY)</t>
  </si>
  <si>
    <t>DD.CH.</t>
  </si>
  <si>
    <t>LR CH.</t>
  </si>
  <si>
    <t xml:space="preserve">Bill Date: 31/05/2024
Bill NO  : 8071
Total Amount:19097.00
</t>
  </si>
  <si>
    <t>DESTINATION</t>
  </si>
  <si>
    <t xml:space="preserve">
PANASONIC ENERGY INDIA COMPANY LIMITED
Address: PLOT NO-222, RAJENDRA NAGAR,
MADHUPATNA-753010 ODISHA,9861898741
GST No: 21AAACL3332K1ZX
</t>
  </si>
  <si>
    <t>Kindly, verify &amp; confirm within 7 days, else GST will be filed by 20th JUNE,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</si>
</sst>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8</xdr:col>
      <xdr:colOff>161925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48101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O5" sqref="O5"/>
    </sheetView>
  </sheetViews>
  <sheetFormatPr defaultRowHeight="15"/>
  <cols>
    <col min="1" max="1" width="3.85546875" style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6.28515625" style="1" bestFit="1" customWidth="1"/>
    <col min="6" max="6" width="7.5703125" style="1" bestFit="1" customWidth="1"/>
    <col min="7" max="7" width="6.5703125" style="1" customWidth="1"/>
    <col min="8" max="8" width="8.28515625" style="1" bestFit="1" customWidth="1"/>
    <col min="9" max="9" width="5.42578125" style="2" bestFit="1" customWidth="1"/>
    <col min="10" max="10" width="8.42578125" style="2" customWidth="1"/>
    <col min="11" max="11" width="6.85546875" style="2" customWidth="1"/>
    <col min="12" max="12" width="10.42578125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</row>
    <row r="2" spans="1:12" ht="77.25" customHeight="1">
      <c r="A2" s="24" t="s">
        <v>31</v>
      </c>
      <c r="B2" s="25"/>
      <c r="C2" s="25"/>
      <c r="D2" s="25"/>
      <c r="E2" s="25"/>
      <c r="F2" s="25"/>
      <c r="G2" s="25"/>
      <c r="H2" s="25"/>
      <c r="I2" s="26"/>
      <c r="J2" s="20" t="s">
        <v>29</v>
      </c>
      <c r="K2" s="20"/>
      <c r="L2" s="20"/>
    </row>
    <row r="3" spans="1:12" s="10" customFormat="1">
      <c r="A3" s="5" t="s">
        <v>16</v>
      </c>
      <c r="B3" s="5" t="s">
        <v>17</v>
      </c>
      <c r="C3" s="5" t="s">
        <v>18</v>
      </c>
      <c r="D3" s="5" t="s">
        <v>19</v>
      </c>
      <c r="E3" s="23" t="s">
        <v>30</v>
      </c>
      <c r="F3" s="5" t="s">
        <v>20</v>
      </c>
      <c r="G3" s="5" t="s">
        <v>21</v>
      </c>
      <c r="H3" s="5" t="s">
        <v>22</v>
      </c>
      <c r="I3" s="9" t="s">
        <v>25</v>
      </c>
      <c r="J3" s="9" t="s">
        <v>27</v>
      </c>
      <c r="K3" s="9" t="s">
        <v>28</v>
      </c>
      <c r="L3" s="9" t="s">
        <v>24</v>
      </c>
    </row>
    <row r="4" spans="1:12">
      <c r="A4" s="21">
        <v>1</v>
      </c>
      <c r="B4" s="4" t="s">
        <v>1</v>
      </c>
      <c r="C4" s="4" t="s">
        <v>9</v>
      </c>
      <c r="D4" s="8" t="s">
        <v>23</v>
      </c>
      <c r="E4" s="4" t="s">
        <v>13</v>
      </c>
      <c r="F4" s="4" t="s">
        <v>2</v>
      </c>
      <c r="G4" s="4">
        <v>3</v>
      </c>
      <c r="H4" s="4">
        <v>54</v>
      </c>
      <c r="I4" s="6">
        <f>VLOOKUP(E4,[1]PANASONIC!$C$3:$E$74,3,FALSE)</f>
        <v>4.05</v>
      </c>
      <c r="J4" s="6">
        <f>VLOOKUP(E4,[1]PANASONIC!$C$3:$F$74,4,FALSE)*G4</f>
        <v>60</v>
      </c>
      <c r="K4" s="6">
        <v>35</v>
      </c>
      <c r="L4" s="6">
        <f>H4*I4+J4+K4</f>
        <v>313.7</v>
      </c>
    </row>
    <row r="5" spans="1:12">
      <c r="A5" s="21">
        <v>2</v>
      </c>
      <c r="B5" s="4" t="s">
        <v>1</v>
      </c>
      <c r="C5" s="4" t="s">
        <v>11</v>
      </c>
      <c r="D5" s="8" t="s">
        <v>23</v>
      </c>
      <c r="E5" s="4" t="s">
        <v>15</v>
      </c>
      <c r="F5" s="4" t="s">
        <v>5</v>
      </c>
      <c r="G5" s="4">
        <v>71</v>
      </c>
      <c r="H5" s="4">
        <v>1315</v>
      </c>
      <c r="I5" s="6">
        <v>5.2</v>
      </c>
      <c r="J5" s="6">
        <f>25*G5</f>
        <v>1775</v>
      </c>
      <c r="K5" s="6">
        <v>35</v>
      </c>
      <c r="L5" s="6">
        <f t="shared" ref="L5:L7" si="0">H5*I5+J5+K5</f>
        <v>8648</v>
      </c>
    </row>
    <row r="6" spans="1:12">
      <c r="A6" s="21">
        <v>3</v>
      </c>
      <c r="B6" s="4" t="s">
        <v>3</v>
      </c>
      <c r="C6" s="4" t="s">
        <v>10</v>
      </c>
      <c r="D6" s="8" t="s">
        <v>23</v>
      </c>
      <c r="E6" s="4" t="s">
        <v>14</v>
      </c>
      <c r="F6" s="4" t="s">
        <v>4</v>
      </c>
      <c r="G6" s="4">
        <v>3</v>
      </c>
      <c r="H6" s="4">
        <v>65</v>
      </c>
      <c r="I6" s="6">
        <f>VLOOKUP(E6,[1]PANASONIC!$C$3:$E$74,3,FALSE)</f>
        <v>2.06</v>
      </c>
      <c r="J6" s="6">
        <f>VLOOKUP(E6,[1]PANASONIC!$C$3:$F$74,4,FALSE)*G6</f>
        <v>24</v>
      </c>
      <c r="K6" s="6">
        <v>35</v>
      </c>
      <c r="L6" s="6">
        <f t="shared" si="0"/>
        <v>192.9</v>
      </c>
    </row>
    <row r="7" spans="1:12">
      <c r="A7" s="21">
        <v>4</v>
      </c>
      <c r="B7" s="4" t="s">
        <v>6</v>
      </c>
      <c r="C7" s="4" t="s">
        <v>12</v>
      </c>
      <c r="D7" s="8" t="s">
        <v>23</v>
      </c>
      <c r="E7" s="4" t="s">
        <v>15</v>
      </c>
      <c r="F7" s="4" t="s">
        <v>7</v>
      </c>
      <c r="G7" s="4">
        <v>77</v>
      </c>
      <c r="H7" s="4">
        <v>1535</v>
      </c>
      <c r="I7" s="6">
        <v>5.2</v>
      </c>
      <c r="J7" s="6">
        <f>G7*25</f>
        <v>1925</v>
      </c>
      <c r="K7" s="6">
        <v>35</v>
      </c>
      <c r="L7" s="6">
        <f t="shared" si="0"/>
        <v>9942</v>
      </c>
    </row>
    <row r="8" spans="1:12" s="3" customFormat="1">
      <c r="A8" s="11" t="s">
        <v>26</v>
      </c>
      <c r="B8" s="12"/>
      <c r="C8" s="12"/>
      <c r="D8" s="12"/>
      <c r="E8" s="12"/>
      <c r="F8" s="12"/>
      <c r="G8" s="12"/>
      <c r="H8" s="12"/>
      <c r="I8" s="13"/>
      <c r="J8" s="13"/>
      <c r="K8" s="14"/>
      <c r="L8" s="7">
        <f>ROUND(SUM(L4:L7),0)</f>
        <v>19097</v>
      </c>
    </row>
    <row r="9" spans="1:12" s="3" customFormat="1" ht="30" customHeight="1">
      <c r="A9" s="15" t="s">
        <v>32</v>
      </c>
      <c r="B9" s="15"/>
      <c r="C9" s="15"/>
      <c r="D9" s="15"/>
      <c r="E9" s="15"/>
      <c r="F9" s="15"/>
      <c r="G9" s="15"/>
      <c r="H9" s="15"/>
      <c r="I9" s="16"/>
      <c r="J9" s="16"/>
      <c r="K9" s="16"/>
      <c r="L9" s="16"/>
    </row>
    <row r="10" spans="1:12" s="3" customFormat="1" ht="30" customHeight="1">
      <c r="A10" s="15" t="s">
        <v>8</v>
      </c>
      <c r="B10" s="15"/>
      <c r="C10" s="15"/>
      <c r="D10" s="15"/>
      <c r="E10" s="15"/>
      <c r="F10" s="15"/>
      <c r="G10" s="15"/>
      <c r="H10" s="15"/>
      <c r="I10" s="16"/>
      <c r="J10" s="16"/>
      <c r="K10" s="16"/>
      <c r="L10" s="16"/>
    </row>
    <row r="11" spans="1:12">
      <c r="G11" s="22">
        <f>SUM(G4:G7)</f>
        <v>154</v>
      </c>
      <c r="H11" s="22">
        <f>SUM(H4:H7)</f>
        <v>2969</v>
      </c>
    </row>
  </sheetData>
  <sortState ref="B4:M7">
    <sortCondition ref="B4"/>
  </sortState>
  <mergeCells count="7">
    <mergeCell ref="A8:K8"/>
    <mergeCell ref="A9:L9"/>
    <mergeCell ref="A10:L10"/>
    <mergeCell ref="A1:I1"/>
    <mergeCell ref="A2:I2"/>
    <mergeCell ref="J1:L1"/>
    <mergeCell ref="J2:L2"/>
  </mergeCells>
  <pageMargins left="0.19685039370078741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2024-06-17T07:17:12Z</cp:lastPrinted>
  <dcterms:created xsi:type="dcterms:W3CDTF">2024-06-17T04:23:49Z</dcterms:created>
  <dcterms:modified xsi:type="dcterms:W3CDTF">2024-06-17T07:17:12Z</dcterms:modified>
</cp:coreProperties>
</file>